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5.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195" windowWidth="18150" windowHeight="11040" activeTab="0"/>
  </bookViews>
  <sheets>
    <sheet name="Index and composition of survey" sheetId="1" r:id="rId1"/>
    <sheet name="Key Statistics" sheetId="2" r:id="rId2"/>
    <sheet name="Accomodation type - people" sheetId="3" r:id="rId3"/>
    <sheet name="Age - workplace population" sheetId="4" r:id="rId4"/>
    <sheet name="age" sheetId="5" r:id="rId5"/>
    <sheet name="approx social grade" sheetId="6" r:id="rId6"/>
    <sheet name="carers" sheetId="7" r:id="rId7"/>
    <sheet name="cars and vans" sheetId="8" r:id="rId8"/>
    <sheet name="communal establishments" sheetId="9" r:id="rId9"/>
    <sheet name="Country of birth " sheetId="10" r:id="rId10"/>
    <sheet name="dependent children" sheetId="11" r:id="rId11"/>
    <sheet name="economic activity ft students" sheetId="12" r:id="rId12"/>
    <sheet name="economic activity" sheetId="13" r:id="rId13"/>
    <sheet name="ethnic groups" sheetId="14" r:id="rId14"/>
    <sheet name="general health" sheetId="15" r:id="rId15"/>
    <sheet name="H_hold amenities" sheetId="16" r:id="rId16"/>
    <sheet name="H_hld comp by h_hld-alt class" sheetId="17" r:id="rId17"/>
    <sheet name="H_hold comp by h_hold" sheetId="18" r:id="rId18"/>
    <sheet name="H_hld comp people-alt class" sheetId="19" r:id="rId19"/>
    <sheet name="H_hold comp by people" sheetId="20" r:id="rId20"/>
    <sheet name="H_hold types" sheetId="21" r:id="rId21"/>
    <sheet name="H-hold size by h-hold" sheetId="22" r:id="rId22"/>
    <sheet name="hours worked" sheetId="23" r:id="rId23"/>
    <sheet name="H-holds by sel characteristics" sheetId="24" r:id="rId24"/>
    <sheet name="in couple or married" sheetId="25" r:id="rId25"/>
    <sheet name="limiting long-term illness" sheetId="26" r:id="rId26"/>
    <sheet name="Lowest floor level" sheetId="27" r:id="rId27"/>
    <sheet name="marital status" sheetId="28" r:id="rId28"/>
    <sheet name="mixed ethnicity by h-hold " sheetId="29" r:id="rId29"/>
    <sheet name="mode of travel to work" sheetId="30" r:id="rId30"/>
    <sheet name="mult deprivation indices (ward)" sheetId="31" r:id="rId31"/>
    <sheet name="Not worked since" sheetId="32" r:id="rId32"/>
    <sheet name="Occ cat people under pens age" sheetId="33" r:id="rId33"/>
    <sheet name="Occ Category by people" sheetId="34" r:id="rId34"/>
    <sheet name="Occupancy rating" sheetId="35" r:id="rId35"/>
    <sheet name="occupational breakdown" sheetId="36" r:id="rId36"/>
    <sheet name="People in Communal Estab" sheetId="37" r:id="rId37"/>
    <sheet name="same sex couples-LA stats only" sheetId="38" r:id="rId38"/>
    <sheet name="pers per room by h-hold" sheetId="39" r:id="rId39"/>
    <sheet name="pers per room by person" sheetId="40" r:id="rId40"/>
    <sheet name="pop by gender" sheetId="41" r:id="rId41"/>
    <sheet name="population density" sheetId="42" r:id="rId42"/>
    <sheet name="qualifications" sheetId="43" r:id="rId43"/>
    <sheet name="Rooms per h-hold" sheetId="44" r:id="rId44"/>
    <sheet name="School children and students" sheetId="45" r:id="rId45"/>
    <sheet name="single adult h-holds" sheetId="46" r:id="rId46"/>
    <sheet name="Tenure by Household" sheetId="47" r:id="rId47"/>
    <sheet name="Tenure of  pensioner HRPs" sheetId="48" r:id="rId48"/>
    <sheet name="Tenure By Persons." sheetId="49" r:id="rId49"/>
    <sheet name="unoccupied h-hold spaces" sheetId="50" r:id="rId50"/>
    <sheet name="Fenstanton School Statistics" sheetId="51" r:id="rId51"/>
  </sheets>
  <definedNames/>
  <calcPr fullCalcOnLoad="1"/>
</workbook>
</file>

<file path=xl/sharedStrings.xml><?xml version="1.0" encoding="utf-8"?>
<sst xmlns="http://schemas.openxmlformats.org/spreadsheetml/2006/main" count="1994" uniqueCount="762">
  <si>
    <t xml:space="preserve">   Fenstanton School statistics</t>
  </si>
  <si>
    <t>Below level 2 qualifications</t>
  </si>
  <si>
    <t>adjusted survey area</t>
  </si>
  <si>
    <t>Age</t>
  </si>
  <si>
    <t>Age proportions remain high to 39, levels off to average from 40-49 but many fewer in the older age groups</t>
  </si>
  <si>
    <t>Approximated Social grade</t>
  </si>
  <si>
    <t>AB</t>
  </si>
  <si>
    <t>C1</t>
  </si>
  <si>
    <t>C2</t>
  </si>
  <si>
    <t>D</t>
  </si>
  <si>
    <t>E</t>
  </si>
  <si>
    <t>Carers</t>
  </si>
  <si>
    <t>Cars and Vans</t>
  </si>
  <si>
    <t>cars &amp; vans per household</t>
  </si>
  <si>
    <t>Country of birth</t>
  </si>
  <si>
    <t>UK</t>
  </si>
  <si>
    <t>Africa</t>
  </si>
  <si>
    <t>South Asia</t>
  </si>
  <si>
    <t>Children</t>
  </si>
  <si>
    <t>Depenedent Children per household</t>
  </si>
  <si>
    <t>Economic Activity</t>
  </si>
  <si>
    <t>Ethnic groups</t>
  </si>
  <si>
    <t>Asian or British Asian</t>
  </si>
  <si>
    <t>Household Types</t>
  </si>
  <si>
    <t>Occupational category</t>
  </si>
  <si>
    <t>Population density</t>
  </si>
  <si>
    <t>Qualifications</t>
  </si>
  <si>
    <t>Household tenure</t>
  </si>
  <si>
    <t xml:space="preserve">   Key statistics</t>
  </si>
  <si>
    <t>Married couple household with dependent child(ren)</t>
  </si>
  <si>
    <t>Lone parent household with dependent child(ren)</t>
  </si>
  <si>
    <t>Household relationships</t>
  </si>
  <si>
    <t xml:space="preserve">   ethnic groups                     </t>
  </si>
  <si>
    <t xml:space="preserve">   general health                    </t>
  </si>
  <si>
    <t xml:space="preserve">   H_hold amenities                  </t>
  </si>
  <si>
    <t xml:space="preserve">   H_hold comp by h_hold (alt clas...    </t>
  </si>
  <si>
    <t xml:space="preserve">   H_hold comp by h_hold             </t>
  </si>
  <si>
    <t xml:space="preserve">   H_hold comp by people (alt clas...    </t>
  </si>
  <si>
    <t xml:space="preserve">   H_hold comp by people   </t>
  </si>
  <si>
    <t xml:space="preserve">   H_hold types             </t>
  </si>
  <si>
    <t xml:space="preserve">   H-hold size by h-hold            </t>
  </si>
  <si>
    <t xml:space="preserve">   hours worked                </t>
  </si>
  <si>
    <t xml:space="preserve">   Households by selected househol...   </t>
  </si>
  <si>
    <t xml:space="preserve">   in couple or married    </t>
  </si>
  <si>
    <t xml:space="preserve">   limiting long-term illness</t>
  </si>
  <si>
    <t xml:space="preserve">   lowest floor level        </t>
  </si>
  <si>
    <t xml:space="preserve">   marital status                   </t>
  </si>
  <si>
    <t xml:space="preserve">   mixed ethnicity by h-hold        </t>
  </si>
  <si>
    <t xml:space="preserve">   mode of travel to work</t>
  </si>
  <si>
    <t xml:space="preserve">   Not worked since         </t>
  </si>
  <si>
    <t xml:space="preserve">   Occ category by people under pe...   </t>
  </si>
  <si>
    <t xml:space="preserve">   Occ category by people</t>
  </si>
  <si>
    <t xml:space="preserve">   occupancy ratings        </t>
  </si>
  <si>
    <t xml:space="preserve">   Occupational breakdown           </t>
  </si>
  <si>
    <t xml:space="preserve">   Occupational breakdown2  </t>
  </si>
  <si>
    <t xml:space="preserve">   People in Communal Establishmen...   </t>
  </si>
  <si>
    <t xml:space="preserve">   People in same sex couples (LA ...</t>
  </si>
  <si>
    <t xml:space="preserve">   persons per room by h-hold       </t>
  </si>
  <si>
    <t xml:space="preserve">   persons per room by person</t>
  </si>
  <si>
    <t xml:space="preserve">   Pop by gender                    </t>
  </si>
  <si>
    <t xml:space="preserve">   population density</t>
  </si>
  <si>
    <t xml:space="preserve">   Qualifications           </t>
  </si>
  <si>
    <t xml:space="preserve">   Rooms per H-hold                 </t>
  </si>
  <si>
    <t xml:space="preserve">   SchoolChildren and Students</t>
  </si>
  <si>
    <t xml:space="preserve">   Single adult  h-holds </t>
  </si>
  <si>
    <t xml:space="preserve">   tenure of pensioner HRPs </t>
  </si>
  <si>
    <t xml:space="preserve">   TenureByPersons                  </t>
  </si>
  <si>
    <t xml:space="preserve">   unoccupied h-hold spaces     </t>
  </si>
  <si>
    <t>List of tables</t>
  </si>
  <si>
    <t>Estimated proportion in High Trees</t>
  </si>
  <si>
    <t>ratio survey area:high trees</t>
  </si>
  <si>
    <t>High Trees as % of survey area</t>
  </si>
  <si>
    <t>UV42_21_2766</t>
  </si>
  <si>
    <t>ALL PEOPLE</t>
  </si>
  <si>
    <t>In an unshared dwelling</t>
  </si>
  <si>
    <t>In an unshared dwelling, House or Bungalow</t>
  </si>
  <si>
    <t>In an unshared dwelling, House or Bungalow, Detached</t>
  </si>
  <si>
    <t>In an unshared dwelling, House or Bungalow, Semi-detached</t>
  </si>
  <si>
    <t>In an unshared dwelling, House or Bungalow, Terraced (including end-terrace)</t>
  </si>
  <si>
    <t>In an unshared dwelling, Flat; maisonette or apartment</t>
  </si>
  <si>
    <t>In an unshared dwelling, Flat; maisonette or apartment, In a purpose-built block of flats</t>
  </si>
  <si>
    <t>In an unshared dwelling, Flat; maisonette or apartment, Part of a converted or shared house</t>
  </si>
  <si>
    <t>In an unshared dwelling, Flat; maisonette or apartment, In a commercial building</t>
  </si>
  <si>
    <t>In an unshared dwelling, Caravan or other mobile or temporary structure</t>
  </si>
  <si>
    <t>In a shared dwelling</t>
  </si>
  <si>
    <t>Eng.&amp; Wales</t>
  </si>
  <si>
    <t>England</t>
  </si>
  <si>
    <t>Inner London</t>
  </si>
  <si>
    <t>Outer London</t>
  </si>
  <si>
    <t>Lambeth</t>
  </si>
  <si>
    <t>Survey Area</t>
  </si>
  <si>
    <t>Adjusted SurveyArea</t>
  </si>
  <si>
    <t>Percentages</t>
  </si>
  <si>
    <t>Less than 20 years old</t>
  </si>
  <si>
    <t>20-29 years old</t>
  </si>
  <si>
    <t>30-39 years old</t>
  </si>
  <si>
    <t>40-49 years old</t>
  </si>
  <si>
    <t>50-59 years old</t>
  </si>
  <si>
    <t>More than 59 years old</t>
  </si>
  <si>
    <t>Workplace population</t>
  </si>
  <si>
    <t>Applicable in England, Wales and Northern Ireland only. The workplace population is defined as the people aged 16 to 74 who are in employment and whose usual place of work is in the area. People with no fixed place of work are treated the same as people who work mainly at or from home and are counted as working in their area of residence.</t>
  </si>
  <si>
    <t>UV04_21_3585</t>
  </si>
  <si>
    <t>Under 1</t>
  </si>
  <si>
    <t>0-4</t>
  </si>
  <si>
    <t>5 to 16</t>
  </si>
  <si>
    <t>16 to 24</t>
  </si>
  <si>
    <t>25 to 39</t>
  </si>
  <si>
    <t>40-49</t>
  </si>
  <si>
    <t>50-59</t>
  </si>
  <si>
    <t>60 -64</t>
  </si>
  <si>
    <t>75 to 79</t>
  </si>
  <si>
    <t>65-79</t>
  </si>
  <si>
    <t>80 to 84</t>
  </si>
  <si>
    <t>85 to 89</t>
  </si>
  <si>
    <t>90 to 94</t>
  </si>
  <si>
    <t>95 to 99</t>
  </si>
  <si>
    <t>100 years and over</t>
  </si>
  <si>
    <t>80+</t>
  </si>
  <si>
    <t>Great Britain</t>
  </si>
  <si>
    <t>England &amp; Wales</t>
  </si>
  <si>
    <t>London</t>
  </si>
  <si>
    <t>1B</t>
  </si>
  <si>
    <t>1C</t>
  </si>
  <si>
    <t>00AY</t>
  </si>
  <si>
    <t>UV50_21_3080</t>
  </si>
  <si>
    <t>AB Higher and intermediate managerial/administrative/professional</t>
  </si>
  <si>
    <t>C1 Supervisory; clerical; junior managerial/administrative/professional</t>
  </si>
  <si>
    <t>C2 Skilled manual workers</t>
  </si>
  <si>
    <t>D Semi-skilled and unskilled manual workers</t>
  </si>
  <si>
    <t>E On state benefit; unemployed; lowest grade workers</t>
  </si>
  <si>
    <t>Social Grade, Approximated</t>
  </si>
  <si>
    <t>UV21_21_2758</t>
  </si>
  <si>
    <t>Provides no care</t>
  </si>
  <si>
    <t>Provides 1 to 19 hours care a week</t>
  </si>
  <si>
    <t>Provides 20 to 49 hours care a week</t>
  </si>
  <si>
    <t>Provides 50 or more hours care a week</t>
  </si>
  <si>
    <t>UV62_21_3934</t>
  </si>
  <si>
    <t>ALL HOUSEHOLDS</t>
  </si>
  <si>
    <t>No car or van</t>
  </si>
  <si>
    <t>1 car or van</t>
  </si>
  <si>
    <t>2 cars or vans</t>
  </si>
  <si>
    <t>3 cars or vans</t>
  </si>
  <si>
    <t>4 or more cars or vans</t>
  </si>
  <si>
    <t>TOTAL CARS OR VANS</t>
  </si>
  <si>
    <t>cars &amp; vans/household</t>
  </si>
  <si>
    <t>UV73_21_3265</t>
  </si>
  <si>
    <t>ALL PEOPLE IN COMMUNAL ESTABLISHMENTS</t>
  </si>
  <si>
    <t>Medical and care establishments</t>
  </si>
  <si>
    <t>Medical and care establishments, NHS</t>
  </si>
  <si>
    <t>Medical and care establishments, NHS, Psychiatric hospital / home</t>
  </si>
  <si>
    <t>Medical and care establishments, NHS, Other hospital home</t>
  </si>
  <si>
    <t>Medical and care establishments, Local Authority</t>
  </si>
  <si>
    <t>Medical and care establishments, Local Authority, Children's home</t>
  </si>
  <si>
    <t>Medical and care establishments, Local Authority, Nursing home</t>
  </si>
  <si>
    <t>Medical and care establishments, Local Authority, Residential care home</t>
  </si>
  <si>
    <t>Medical and care establishments, Local Authority, Other home</t>
  </si>
  <si>
    <t>Medical and care establishments, Housing association</t>
  </si>
  <si>
    <t>Medical and care establishments, Housing association, Home or hostel</t>
  </si>
  <si>
    <t>Medical and care establishments, Other</t>
  </si>
  <si>
    <t>Medical and care establishments, Other, Nursing home</t>
  </si>
  <si>
    <t>Medical and care establishments, Other, Residential care home</t>
  </si>
  <si>
    <t>Medical and care establishments, Other, Children's home</t>
  </si>
  <si>
    <t>Medical and care establishments, Other, Psychiatric hospital / home</t>
  </si>
  <si>
    <t>Medical and care establishments, Other, Other hospital</t>
  </si>
  <si>
    <t>Medical and care establishments, Other, Other medical and care home</t>
  </si>
  <si>
    <t>Other establishments</t>
  </si>
  <si>
    <t>Other establishments, Defence establishments (including ships)</t>
  </si>
  <si>
    <t>Other establishments, Prison service establishments</t>
  </si>
  <si>
    <t>Other establishments, Probation / Bail hostel</t>
  </si>
  <si>
    <t>Other establishments, Educational establishment (including Halls of residence)</t>
  </si>
  <si>
    <t>Other establishments, Hotel; Boarding House; Guest House</t>
  </si>
  <si>
    <t>Other establishments, Hostel (including youth hostels; hostels for the homeless and people sleeping rough)</t>
  </si>
  <si>
    <t>Other establishments, Civilian Ship; Boat or Barge</t>
  </si>
  <si>
    <t>Other establishments, Other</t>
  </si>
  <si>
    <t>AdjustedSurvey Area</t>
  </si>
  <si>
    <t>UV08_21_5122</t>
  </si>
  <si>
    <t>ALL PEOPLE, Europe</t>
  </si>
  <si>
    <t>ALL PEOPLE, Europe, United Kingdom</t>
  </si>
  <si>
    <t>ALL PEOPLE, Europe, United Kingdom, England</t>
  </si>
  <si>
    <t>ALL PEOPLE, Europe, United Kingdom, Scotland</t>
  </si>
  <si>
    <t>ALL PEOPLE, Europe, United Kingdom, Northern Ireland</t>
  </si>
  <si>
    <t>ALL PEOPLE, Europe, United Kingdom, Wales</t>
  </si>
  <si>
    <t>ALL PEOPLE, Europe, United Kingdom, UK Part not specified</t>
  </si>
  <si>
    <t>ALL PEOPLE, Republic of Ireland</t>
  </si>
  <si>
    <t>ALL PEOPLE, Channel Islands</t>
  </si>
  <si>
    <t>ALL PEOPLE, Other Western Europe</t>
  </si>
  <si>
    <t>ALL PEOPLE, Other Western Europe, EU countries</t>
  </si>
  <si>
    <t>ALL PEOPLE, Other Western Europe, EU countries, Austria</t>
  </si>
  <si>
    <t>ALL PEOPLE, Other Western Europe, EU countries, Belgium</t>
  </si>
  <si>
    <t>ALL PEOPLE, Other Western Europe, EU countries, Denmark</t>
  </si>
  <si>
    <t>ALL PEOPLE, Other Western Europe, EU countries, Finland</t>
  </si>
  <si>
    <t>ALL PEOPLE, Other Western Europe, EU countries, France</t>
  </si>
  <si>
    <t>ALL PEOPLE, Other Western Europe, EU countries, Germany</t>
  </si>
  <si>
    <t>ALL PEOPLE, Other Western Europe, EU countries, Greece</t>
  </si>
  <si>
    <t>ALL PEOPLE, Other Western Europe, EU countries, Italy</t>
  </si>
  <si>
    <t>ALL PEOPLE, Other Western Europe, EU countries, Luxembourg</t>
  </si>
  <si>
    <t>ALL PEOPLE, Other Western Europe, EU countries, Netherlands</t>
  </si>
  <si>
    <t>ALL PEOPLE, Other Western Europe, EU countries, Portugal</t>
  </si>
  <si>
    <t>ALL PEOPLE, Other Western Europe, EU countries, Spain</t>
  </si>
  <si>
    <t>ALL PEOPLE, Other Western Europe, EU countries, Sweden</t>
  </si>
  <si>
    <t>ALL PEOPLE, Other Western Europe, Non EU Countries in Western Europe</t>
  </si>
  <si>
    <t>ALL PEOPLE, Eastern Europe</t>
  </si>
  <si>
    <t>ALL PEOPLE, Eastern Europe, Albania</t>
  </si>
  <si>
    <t>ALL PEOPLE, Eastern Europe, Czech Republic</t>
  </si>
  <si>
    <t>ALL PEOPLE, Eastern Europe, Romania</t>
  </si>
  <si>
    <t>ALL PEOPLE, Eastern Europe, Poland</t>
  </si>
  <si>
    <t>ALL PEOPLE, Eastern Europe, Turkey</t>
  </si>
  <si>
    <t>ALL PEOPLE, Eastern Europe, Former Yugoslavia</t>
  </si>
  <si>
    <t>ALL PEOPLE, Eastern Europe, Baltic States</t>
  </si>
  <si>
    <t>ALL PEOPLE, Eastern Europe, Other European Counties in former USSR</t>
  </si>
  <si>
    <t>ALL PEOPLE, Eastern Europe, Other Eastern Europe</t>
  </si>
  <si>
    <t>ALL PEOPLE, Africa</t>
  </si>
  <si>
    <t>ALL PEOPLE, Africa, North Africa</t>
  </si>
  <si>
    <t>ALL PEOPLE, Africa, Central and Western Africa</t>
  </si>
  <si>
    <t>ALL PEOPLE, Africa, Central and Western Africa, Democratic Republic of Congo</t>
  </si>
  <si>
    <t>ALL PEOPLE, Africa, Central and Western Africa, Nigeria</t>
  </si>
  <si>
    <t>ALL PEOPLE, Africa, Central and Western Africa, Sierra Leone</t>
  </si>
  <si>
    <t>ALL PEOPLE, Africa, Central and Western Africa, Other Central and Western Africa</t>
  </si>
  <si>
    <t>ALL PEOPLE, Africa, South and Eastern Africa</t>
  </si>
  <si>
    <t>ALL PEOPLE, Africa, South and Eastern Africa, Kenya</t>
  </si>
  <si>
    <t>ALL PEOPLE, Africa, South and Eastern Africa, Somalia</t>
  </si>
  <si>
    <t>ALL PEOPLE, Africa, South and Eastern Africa, South Africa</t>
  </si>
  <si>
    <t>ALL PEOPLE, Africa, South and Eastern Africa, Zimbabwe</t>
  </si>
  <si>
    <t>ALL PEOPLE, Africa, South and Eastern Africa, Other South and Eastern Africa</t>
  </si>
  <si>
    <t>ALL PEOPLE, Asia</t>
  </si>
  <si>
    <t>ALL PEOPLE, Asia, Middle East</t>
  </si>
  <si>
    <t>ALL PEOPLE, Asia, Middle East, Cyprus</t>
  </si>
  <si>
    <t>ALL PEOPLE, Asia, Middle East, Iran</t>
  </si>
  <si>
    <t>ALL PEOPLE, Asia, Middle East, Iraq</t>
  </si>
  <si>
    <t>ALL PEOPLE, Asia, Middle East, Other Middle East</t>
  </si>
  <si>
    <t>ALL PEOPLE, Asia, Far East</t>
  </si>
  <si>
    <t>ALL PEOPLE, Asia, Far East, China</t>
  </si>
  <si>
    <t>ALL PEOPLE, Asia, Far East, Hong Kong</t>
  </si>
  <si>
    <t>ALL PEOPLE, Asia, Far East, Japan</t>
  </si>
  <si>
    <t>ALL PEOPLE, Asia, Far East, Malaysia</t>
  </si>
  <si>
    <t>ALL PEOPLE, Asia, Far East, Singapore</t>
  </si>
  <si>
    <t>ALL PEOPLE, Asia, Far East, Other Far East</t>
  </si>
  <si>
    <t>ALL PEOPLE, Asia, Far East, Asian countries in former USSR</t>
  </si>
  <si>
    <t>ALL PEOPLE, Asia, South Asia</t>
  </si>
  <si>
    <t>ALL PEOPLE, Asia, South Asia, Afghanistan</t>
  </si>
  <si>
    <t>ALL PEOPLE, Asia, South Asia, Bangladesh</t>
  </si>
  <si>
    <t>ALL PEOPLE, Asia, South Asia, India</t>
  </si>
  <si>
    <t>ALL PEOPLE, Asia, South Asia, Pakistan</t>
  </si>
  <si>
    <t>ALL PEOPLE, Asia, South Asia, Sri Lanka</t>
  </si>
  <si>
    <t>ALL PEOPLE, Asia, South Asia, Other South Asia</t>
  </si>
  <si>
    <t>ALL PEOPLE, North America</t>
  </si>
  <si>
    <t>ALL PEOPLE, North America, Canada</t>
  </si>
  <si>
    <t>ALL PEOPLE, North America, United States of America</t>
  </si>
  <si>
    <t>ALL PEOPLE, North America, Jamaica</t>
  </si>
  <si>
    <t>ALL PEOPLE, North America, Other Caribbean &amp; West Indies</t>
  </si>
  <si>
    <t>ALL PEOPLE, North America, Other North America</t>
  </si>
  <si>
    <t>ALL PEOPLE, South America</t>
  </si>
  <si>
    <t>ALL PEOPLE, Oceania</t>
  </si>
  <si>
    <t>ALL PEOPLE, Oceania, Australia</t>
  </si>
  <si>
    <t>ALL PEOPLE, Oceania, New Zealand</t>
  </si>
  <si>
    <t>ALL PEOPLE, Oceania, Other Oceania</t>
  </si>
  <si>
    <t>ALL PEOPLE, Other</t>
  </si>
  <si>
    <t>Survey area</t>
  </si>
  <si>
    <t>UV06_21_5727</t>
  </si>
  <si>
    <t>All families in households</t>
  </si>
  <si>
    <t>No dependent children</t>
  </si>
  <si>
    <t>One dependent child aged 0 to 4</t>
  </si>
  <si>
    <t>One dependent child aged 5 to 11</t>
  </si>
  <si>
    <t>One dependent child aged 12 to 18</t>
  </si>
  <si>
    <t>2 or more dependent children; youngest aged 0 to 4</t>
  </si>
  <si>
    <t>2 or more dependent children; youngest aged 5 to 11</t>
  </si>
  <si>
    <t>2 or more dependent children; youngest aged 12 to 18</t>
  </si>
  <si>
    <t>Total dependent children</t>
  </si>
  <si>
    <t>ave child/hhold</t>
  </si>
  <si>
    <t>UV29_21_5613</t>
  </si>
  <si>
    <t>ALL FULL-TIME STUDENTS</t>
  </si>
  <si>
    <t>Economically active</t>
  </si>
  <si>
    <t>Economically active, In employment</t>
  </si>
  <si>
    <t>Economically active, Unemployed</t>
  </si>
  <si>
    <t>Economically inactive</t>
  </si>
  <si>
    <t>UV28_21_2762</t>
  </si>
  <si>
    <t>Economically active, Employee</t>
  </si>
  <si>
    <t>Economically active, Employee, Part-time</t>
  </si>
  <si>
    <t>Economically active, Employee, Full-time</t>
  </si>
  <si>
    <t>Economically active, Self-employed with employees</t>
  </si>
  <si>
    <t>Economically active, Self-employed with employees, Part-time</t>
  </si>
  <si>
    <t>Economically active, Self-employed with employees, Full-time</t>
  </si>
  <si>
    <t>Economically active, Self-employed without employees</t>
  </si>
  <si>
    <t>Economically active, Self-employed without employees, Part-time</t>
  </si>
  <si>
    <t>Economically active, Self-employed without employees, Full-time</t>
  </si>
  <si>
    <t>Economically active, Full-time Students</t>
  </si>
  <si>
    <t>Economically inactive, Retired</t>
  </si>
  <si>
    <t>Economically inactive, Student</t>
  </si>
  <si>
    <t>Economically inactive, Looking after home/family</t>
  </si>
  <si>
    <t>Economically inactive, Permanently sick/disabled</t>
  </si>
  <si>
    <t>Economically inactive, Other</t>
  </si>
  <si>
    <t>UV09_21_2949</t>
  </si>
  <si>
    <t>White</t>
  </si>
  <si>
    <t>White, British</t>
  </si>
  <si>
    <t>White, Irish</t>
  </si>
  <si>
    <t>White, Other White</t>
  </si>
  <si>
    <t>Mixed</t>
  </si>
  <si>
    <t>Mixed, White and Black Caribbean</t>
  </si>
  <si>
    <t>Mixed, White and Black African</t>
  </si>
  <si>
    <t>Mixed, White and Asian</t>
  </si>
  <si>
    <t>Mixed, Other Mixed</t>
  </si>
  <si>
    <t>Asian or Asian British</t>
  </si>
  <si>
    <t>Asian or Asian British, Indian</t>
  </si>
  <si>
    <t>Asian or Asian British, Pakistani</t>
  </si>
  <si>
    <t>Asian or Asian British, Bangladeshi</t>
  </si>
  <si>
    <t>Asian or Asian British, Other Asian</t>
  </si>
  <si>
    <t>Black or Black British</t>
  </si>
  <si>
    <t>Black or Black British, Caribbean</t>
  </si>
  <si>
    <t>Black or Black British, African</t>
  </si>
  <si>
    <t>Black or Black British, Other Black</t>
  </si>
  <si>
    <t>Chinese or Other Ethnic Group</t>
  </si>
  <si>
    <t>Chinese or Other Ethnic Group, Chinese</t>
  </si>
  <si>
    <t>Chinese or Other Ethnic Group, Other Ethnic Group</t>
  </si>
  <si>
    <t>UV20_21_2760</t>
  </si>
  <si>
    <t>Good health</t>
  </si>
  <si>
    <t>Fairly good health</t>
  </si>
  <si>
    <t>Not good health</t>
  </si>
  <si>
    <t>60_21_4397</t>
  </si>
  <si>
    <t>ALL OCCUPIED HOUSEHOLD SPACES</t>
  </si>
  <si>
    <t>With central heating</t>
  </si>
  <si>
    <t>With central heating, With sole use of bath/shower and toilet</t>
  </si>
  <si>
    <t>With central heating, Without sole use of bath/shower and toilet</t>
  </si>
  <si>
    <t>Without central heating</t>
  </si>
  <si>
    <t>Without central heating, With sole use of bath/shower and toilet</t>
  </si>
  <si>
    <t>Without central heating, Without sole use of bath/shower and toilet</t>
  </si>
  <si>
    <t>UV66_21_4460</t>
  </si>
  <si>
    <t>One Person Households</t>
  </si>
  <si>
    <t>One Person Households, 1 adult of pensionable age and no children</t>
  </si>
  <si>
    <t>One Person Households, 1 adult of non-pensionable age and no children</t>
  </si>
  <si>
    <t>Other Households</t>
  </si>
  <si>
    <t>Other Households, 1 adult of any age and 1 or more children</t>
  </si>
  <si>
    <t>Other Households, 1 adult of non-pensionable age and 1 of pensionable age and no children or 2 adults of pensionable age and no children</t>
  </si>
  <si>
    <t>Other Households, 2 adults and 1 or 2 children</t>
  </si>
  <si>
    <t>Other Households, 2 adults of non-pensionable age and no children</t>
  </si>
  <si>
    <t>Other Households, 2 adults and 3 or more children or 3 or more adults and 1 or more children</t>
  </si>
  <si>
    <t>Other Households, 3 or more adults and no children</t>
  </si>
  <si>
    <t>00AYGA0002</t>
  </si>
  <si>
    <t>00AYGA0004</t>
  </si>
  <si>
    <t>00AYGA0044</t>
  </si>
  <si>
    <t>00AYGU0014</t>
  </si>
  <si>
    <t>00AYGU0016</t>
  </si>
  <si>
    <t>00AYGU0017</t>
  </si>
  <si>
    <t>00AYGU0018</t>
  </si>
  <si>
    <t>00AYGU0019</t>
  </si>
  <si>
    <t>00AYGU0020</t>
  </si>
  <si>
    <t>00AYGU0021</t>
  </si>
  <si>
    <t>00AYGU0022</t>
  </si>
  <si>
    <t>UV65_21_4264</t>
  </si>
  <si>
    <t>One person</t>
  </si>
  <si>
    <t>One person, Pensioner</t>
  </si>
  <si>
    <t>One person, Other</t>
  </si>
  <si>
    <t>One family and no others</t>
  </si>
  <si>
    <t>One family and no others, All pensioner</t>
  </si>
  <si>
    <t>One family and no others, Married couple households</t>
  </si>
  <si>
    <t>One family and no others, Married couple households, No children</t>
  </si>
  <si>
    <t>One family and no others, Married couple households, With one dependent child</t>
  </si>
  <si>
    <t>One family and no others, Married couple households, With two or more dependent children</t>
  </si>
  <si>
    <t>One family and no others, Married couple households, All children non-dependent</t>
  </si>
  <si>
    <t>One family and no others, Cohabiting couple family households</t>
  </si>
  <si>
    <t>One family and no others, Cohabiting couple family households, No children</t>
  </si>
  <si>
    <t>One family and no others, Cohabiting couple family households, With one dependent child</t>
  </si>
  <si>
    <t>One family and no others, Cohabiting couple family households, With two or more dependent children</t>
  </si>
  <si>
    <t>One family and no others, Cohabiting couple family households, All children non-dependent</t>
  </si>
  <si>
    <t>One family and no others, Lone parent households</t>
  </si>
  <si>
    <t>One family and no others, Lone parent households, With one dependent child</t>
  </si>
  <si>
    <t>One family and no others, Lone parent households, With two or more dependent children</t>
  </si>
  <si>
    <t>One family and no others, Lone parent households, All children non-dependent</t>
  </si>
  <si>
    <t>Other households</t>
  </si>
  <si>
    <t>Other households, With one dependent child</t>
  </si>
  <si>
    <t>Other households, With two or more dependent children</t>
  </si>
  <si>
    <t>Other households, All student</t>
  </si>
  <si>
    <t>Other households, All pensioner</t>
  </si>
  <si>
    <t>Other households, Other</t>
  </si>
  <si>
    <t>UV47_21_3702</t>
  </si>
  <si>
    <t>ALL PEOPLE IN HOUSEHOLDS</t>
  </si>
  <si>
    <t>One person Households</t>
  </si>
  <si>
    <t>One person Households, 1 adult of pensionable age and no children</t>
  </si>
  <si>
    <t>One person Households, 1 adult of non-pensionable age and no children</t>
  </si>
  <si>
    <t>Other Households, 1 adult of non-pensionable age and 1 of pensionable age (or 2 adults of pensionable age) and no children</t>
  </si>
  <si>
    <t>UV46_21_5244</t>
  </si>
  <si>
    <t>One person, - Pensioner</t>
  </si>
  <si>
    <t>One person, - Other</t>
  </si>
  <si>
    <t>One family and no others, - All pensioner</t>
  </si>
  <si>
    <t>One family and no others, Married Couple Households</t>
  </si>
  <si>
    <t>One family and no others, Married Couple Households, - no children</t>
  </si>
  <si>
    <t>One family and no others, Married Couple Households, - with one dependent child</t>
  </si>
  <si>
    <t>One family and no others, Married Couple Households, - with two or more dependent children</t>
  </si>
  <si>
    <t>One family and no others, Married Couple Households, - all children non-dependent</t>
  </si>
  <si>
    <t>One family and no others, Cohabiting Couple Family Households</t>
  </si>
  <si>
    <t>One family and no others, Cohabiting Couple Family Households, - no children</t>
  </si>
  <si>
    <t>One family and no others, Cohabiting Couple Family Households, - with one dependent child</t>
  </si>
  <si>
    <t>One family and no others, Cohabiting Couple Family Households, - two or more dependent children</t>
  </si>
  <si>
    <t>One family and no others, Cohabiting Couple Family Households, - all children non-dependent</t>
  </si>
  <si>
    <t>One family and no others, Lone Parent Households</t>
  </si>
  <si>
    <t>One family and no others, Lone Parent Households, - with one dependent child</t>
  </si>
  <si>
    <t>One family and no others, Lone Parent Households, - with two or more dependent children</t>
  </si>
  <si>
    <t>One family and no others, Lone Parent Households, - all children non-dependent</t>
  </si>
  <si>
    <t>Other households, - with one dependent child</t>
  </si>
  <si>
    <t>Other households, - with two or more dependent children</t>
  </si>
  <si>
    <t>Other households, - all student</t>
  </si>
  <si>
    <t>Other households, - all pensioner</t>
  </si>
  <si>
    <t>Other households, - other</t>
  </si>
  <si>
    <t>SurveyArea</t>
  </si>
  <si>
    <t>UV68_21_2561</t>
  </si>
  <si>
    <t>Married couple household with dependent child(ren)*</t>
  </si>
  <si>
    <t>Married couple household with no dependent child(ren)#</t>
  </si>
  <si>
    <t>Cohabiting couple household with dependent child(ren)**</t>
  </si>
  <si>
    <t>Cohabiting couple household with no dependent child(ren)$</t>
  </si>
  <si>
    <t>Lone parent household with dependent child(ren)##</t>
  </si>
  <si>
    <t>Lone parent household with no dependent child(ren)***</t>
  </si>
  <si>
    <t>One person household</t>
  </si>
  <si>
    <t>Multi person household all student</t>
  </si>
  <si>
    <t>Multi persons household all other</t>
  </si>
  <si>
    <t>UV51_21_2558</t>
  </si>
  <si>
    <t>1 person</t>
  </si>
  <si>
    <t>2 people</t>
  </si>
  <si>
    <t>3 people</t>
  </si>
  <si>
    <t>4 people</t>
  </si>
  <si>
    <t>5 people</t>
  </si>
  <si>
    <t>6 people</t>
  </si>
  <si>
    <t>7 people</t>
  </si>
  <si>
    <t>8 or more people</t>
  </si>
  <si>
    <t>UV41_21_5268</t>
  </si>
  <si>
    <t>Part-time</t>
  </si>
  <si>
    <t>Part-time, 1 to 2 hours</t>
  </si>
  <si>
    <t>Part-time, 3 to 5 hours</t>
  </si>
  <si>
    <t>Part-time, 6 to 15 hours</t>
  </si>
  <si>
    <t>Part-time, 16 to 30 hours</t>
  </si>
  <si>
    <t>Full-time</t>
  </si>
  <si>
    <t>Full-time, 31 to 37 hours</t>
  </si>
  <si>
    <t>Full-time, 38 to 48 hours</t>
  </si>
  <si>
    <t>Full-time, 49 to 59 hours</t>
  </si>
  <si>
    <t>Full-time, 60 hours and over</t>
  </si>
  <si>
    <t>UV67_21_3262</t>
  </si>
  <si>
    <t>Household has no selected characteristic</t>
  </si>
  <si>
    <t>Household has selected characteristics in 1 dimension</t>
  </si>
  <si>
    <t>Household has selected characteristics in 2 dimensions</t>
  </si>
  <si>
    <t>Household has selected characteristics in 3 dimensions</t>
  </si>
  <si>
    <t>Household has selected characteristics in 4 dimensions</t>
  </si>
  <si>
    <t>UV82_21_5316</t>
  </si>
  <si>
    <t>ALL PEOPLE AGED 16 AND OVER IN HOUSEHOLDS</t>
  </si>
  <si>
    <t>Living in a couple</t>
  </si>
  <si>
    <t>Living in a couple, Married (including separated)</t>
  </si>
  <si>
    <t>Living in a couple, Re-married</t>
  </si>
  <si>
    <t>Living in a couple, Cohabiting</t>
  </si>
  <si>
    <t>Not living in a couple</t>
  </si>
  <si>
    <t>Not living in a couple, Single (never married)</t>
  </si>
  <si>
    <t>Not living in a couple, Married (first marriage)</t>
  </si>
  <si>
    <t>Not living in a couple, Re-married</t>
  </si>
  <si>
    <t>Not living in a couple, Separated (but still legally married)</t>
  </si>
  <si>
    <t>Not living in a couple, Divorced</t>
  </si>
  <si>
    <t>Not living in a couple, Widowed</t>
  </si>
  <si>
    <t>adjusted study area</t>
  </si>
  <si>
    <t>UV22_21_2759</t>
  </si>
  <si>
    <t>With a limiting long-term illness</t>
  </si>
  <si>
    <t>Without a limiting long-term illness</t>
  </si>
  <si>
    <t>UV07_21_2744</t>
  </si>
  <si>
    <t>Single (never married)</t>
  </si>
  <si>
    <t>Married (first marriage)</t>
  </si>
  <si>
    <t>Re-married</t>
  </si>
  <si>
    <t>Separated (but still legally married)</t>
  </si>
  <si>
    <t>Divorced</t>
  </si>
  <si>
    <t>Widowed</t>
  </si>
  <si>
    <t>UV69_21_3263</t>
  </si>
  <si>
    <t>All household members have the same ethnic group</t>
  </si>
  <si>
    <t>Different identities between generations only</t>
  </si>
  <si>
    <t>Different identities within partnerships</t>
  </si>
  <si>
    <t>Other combination of multiple ethnic groups</t>
  </si>
  <si>
    <t>All mixed</t>
  </si>
  <si>
    <t>Works mainly at or from home</t>
  </si>
  <si>
    <t>Underground; metro; light rail; tram</t>
  </si>
  <si>
    <t>Train</t>
  </si>
  <si>
    <t>Bus; minibus or coach</t>
  </si>
  <si>
    <t>Taxi or minicab</t>
  </si>
  <si>
    <t>Driving a car or van</t>
  </si>
  <si>
    <t>Passenger in a car or van</t>
  </si>
  <si>
    <t>Motorcyvle; scooter or moped</t>
  </si>
  <si>
    <t>Bicycle</t>
  </si>
  <si>
    <t>On foot</t>
  </si>
  <si>
    <t>Other</t>
  </si>
  <si>
    <t>Not currently working</t>
  </si>
  <si>
    <t>In employment</t>
  </si>
  <si>
    <t>Not in employment</t>
  </si>
  <si>
    <t>Not in employment Last worked in 2001</t>
  </si>
  <si>
    <t>Not in employment Last worked in 2000</t>
  </si>
  <si>
    <t>Not in employment Last worked in 1999</t>
  </si>
  <si>
    <t>Not in employment Last worked in 1998</t>
  </si>
  <si>
    <t>Not in employment Last worked in 1997</t>
  </si>
  <si>
    <t>Not in employment Last worked in 1996</t>
  </si>
  <si>
    <t>Not in employment Last worked in 1991 to 1995</t>
  </si>
  <si>
    <t>Not in employment Last worked before 1991</t>
  </si>
  <si>
    <t>Not in employment Never worked</t>
  </si>
  <si>
    <t>Study Area</t>
  </si>
  <si>
    <t>ALL PEOPLE UNDER PENSIONABLE AGE IN HOUSEHOLDS</t>
  </si>
  <si>
    <t>1. Higher managerial and professional occupations</t>
  </si>
  <si>
    <t>1. Higher managerial and professional occupations, 1.1 Large employers and higher managerial occupations</t>
  </si>
  <si>
    <t>1. Higher managerial and professional occupations, 1.2 Higher professional occupations</t>
  </si>
  <si>
    <t>2. Lower managerial and professional occupations</t>
  </si>
  <si>
    <t>3. Intermediate occupations</t>
  </si>
  <si>
    <t>4. Small employers and own account workers</t>
  </si>
  <si>
    <t>5. Lower supervisory and technical occupations</t>
  </si>
  <si>
    <t>6. Semi-routine occupations</t>
  </si>
  <si>
    <t>7. Routine occupations</t>
  </si>
  <si>
    <t>8. Never worked or long-term unemployed</t>
  </si>
  <si>
    <t>Not classified</t>
  </si>
  <si>
    <t>UV31_21_2764</t>
  </si>
  <si>
    <t>1. Higher managerial and professional occupations, 1.1 Large employers and higher managerial occupations, L1 Employers in large organisations</t>
  </si>
  <si>
    <t>1. Higher managerial and professional occupations, 1.1 Large employers and higher managerial occupations, L2 Higher managerial</t>
  </si>
  <si>
    <t>1. Higher managerial and professional occupations, 1.2 Higher professional occupations, L3.1 Higher professionals (traditional) - employees</t>
  </si>
  <si>
    <t>1. Higher managerial and professional occupations, 1.2 Higher professional occupations, L3.2 Higher professionals (new) - employees</t>
  </si>
  <si>
    <t>1. Higher managerial and professional occupations, 1.2 Higher professional occupations, L3.3 Higher professionals (traditional) - self-employed</t>
  </si>
  <si>
    <t>1. Higher managerial and professional occupations, 1.2 Higher professional occupations, L3.4 Higher professionals (new) - self-employed</t>
  </si>
  <si>
    <t>2. Lower managerial and professional occupations, L4.1 Lower professionals and higher technical (traditional) - employees</t>
  </si>
  <si>
    <t>2. Lower managerial and professional occupations, L4.2 Lower professionals and higher technical (new) - employees</t>
  </si>
  <si>
    <t>2. Lower managerial and professional occupations, L4.3 Lower professionals and higher technical (traditional) - self-employed</t>
  </si>
  <si>
    <t>2. Lower managerial and professional occupations, L4.4 Lower professional and higher technical (new) - self employed</t>
  </si>
  <si>
    <t>2. Lower managerial and professional occupations, L5 Lower managerial</t>
  </si>
  <si>
    <t>2. Lower managerial and professional occupations, L6 Higher supervisory</t>
  </si>
  <si>
    <t>3. Intermediate occupations, L7.1 Intermediate clerical and administrative</t>
  </si>
  <si>
    <t>3. Intermediate occupations, L7.2 Intermediate sales and service</t>
  </si>
  <si>
    <t>3. Intermediate occupations, L7.3 Intermediate technical and auxiliary</t>
  </si>
  <si>
    <t>3. Intermediate occupations, L7.4 Intermediate engineering</t>
  </si>
  <si>
    <t>4. Small employers and own account workers, L8.1 Employers in small organisations (non-professional)</t>
  </si>
  <si>
    <t>4. Small employers and own account workers, L8.2 Employers in small organisations (agriculture)</t>
  </si>
  <si>
    <t>4. Small employers and own account workers, L9.1 Own account workers (non-professional)</t>
  </si>
  <si>
    <t>4. Small employers and own account workers, L9.2 Own account workers (agriculture)</t>
  </si>
  <si>
    <t>5. Lower supervisory and technical occupations, L10 Lower supervisory</t>
  </si>
  <si>
    <t>5. Lower supervisory and technical occupations, L11.1 Lower technical craft</t>
  </si>
  <si>
    <t>5. Lower supervisory and technical occupations, L11.2 Lower technical process operative</t>
  </si>
  <si>
    <t>6. Semi-routine occupations, L12.1 Semi-routine sales</t>
  </si>
  <si>
    <t>6. Semi-routine occupations, L12.2 Semi-routine service</t>
  </si>
  <si>
    <t>6. Semi-routine occupations, L12.3 Semi-routine technical</t>
  </si>
  <si>
    <t>6. Semi-routine occupations, L12.4 Semi-routine operative</t>
  </si>
  <si>
    <t>6. Semi-routine occupations, L12.5 Semi-routine agriculture</t>
  </si>
  <si>
    <t>6. Semi-routine occupations, L12.6 Semi-routine clerical</t>
  </si>
  <si>
    <t>6. Semi-routine occupations, L12.7 Semi-routine childcare</t>
  </si>
  <si>
    <t>7. Routine occupations, L13.1 Routine sales and service</t>
  </si>
  <si>
    <t>7. Routine occupations, L13.2 Routine producation</t>
  </si>
  <si>
    <t>7. Routine occupations, L13.3 Routine technical</t>
  </si>
  <si>
    <t>7. Routine occupations, L13.4 Routine operative</t>
  </si>
  <si>
    <t>7. Routine occupations, L13.5 Routine agricultural</t>
  </si>
  <si>
    <t>8. Never worked and long-term unemployed</t>
  </si>
  <si>
    <t>8. Never worked and long-term unemployed, L14.1 Never worked</t>
  </si>
  <si>
    <t>8. Never worked and long-term unemployed, L14.2 Long-term unemployed</t>
  </si>
  <si>
    <t>Not Classified</t>
  </si>
  <si>
    <t>Not Classified, L15 Full-time students</t>
  </si>
  <si>
    <t>Not Classified, L17 Not classifiable for other reasons</t>
  </si>
  <si>
    <t>UV59_21_3079</t>
  </si>
  <si>
    <t>Occupancy rating + 2 or more</t>
  </si>
  <si>
    <t>Occupancy rating + 1</t>
  </si>
  <si>
    <t>Occupancy rating 0</t>
  </si>
  <si>
    <t>Occupancy rating -1</t>
  </si>
  <si>
    <t>Occupancy rating -2 or less</t>
  </si>
  <si>
    <t>Occupancy rating</t>
  </si>
  <si>
    <t>- a one person household is assumed to require three rooms (two common rooms and a bedroom)</t>
  </si>
  <si>
    <t>- where there are two or more residents it is assumed that they require a minimum of two common rooms plus one bedroom for:</t>
  </si>
  <si>
    <t>i. each couple (as determined by the relationship question)</t>
  </si>
  <si>
    <t>ii. each lone parent</t>
  </si>
  <si>
    <t>iii. any other person aged 16 or over</t>
  </si>
  <si>
    <t>iv. each pair aged 10 to 15 of the same sex</t>
  </si>
  <si>
    <t>v. each pair formed from a remaining person aged 10 to 15 with a child aged</t>
  </si>
  <si>
    <t>under 10 of the same sex</t>
  </si>
  <si>
    <t>vi. each pair of children aged under 10 remaining</t>
  </si>
  <si>
    <t>vii. each remaining person (either aged 10 to 15 or under 10).</t>
  </si>
  <si>
    <t>UV30_21_2763</t>
  </si>
  <si>
    <t>1. Managers and Senior Officials</t>
  </si>
  <si>
    <t>1. Managers and Senior Officials, 11. Corporate Managers</t>
  </si>
  <si>
    <t>1. Managers and Senior Officials, 12. Managers and Proprietors in Agriculture and Services</t>
  </si>
  <si>
    <t>2. Professional Occupations</t>
  </si>
  <si>
    <t>2. Professional Occupations, 21. Science and Technology Professionals</t>
  </si>
  <si>
    <t>2. Professional Occupations, 22. Health Professionals</t>
  </si>
  <si>
    <t>2. Professional Occupations, 23. Teaching and Research Professionals</t>
  </si>
  <si>
    <t>2. Professional Occupations, 24. Business and Public Service Professionals</t>
  </si>
  <si>
    <t>3. Associate Professional and Technical Occupations</t>
  </si>
  <si>
    <t>3. Associate Professional and Technical Occupations, 31. Science and Technology Associate Professionals</t>
  </si>
  <si>
    <t>3. Associate Professional and Technical Occupations, 32. Health and Social Welfare Associate Professionals</t>
  </si>
  <si>
    <t>3. Associate Professional and Technical Occupations, 33. Protective Service Occupations</t>
  </si>
  <si>
    <t>3. Associate Professional and Technical Occupations, 34. Culture; Media and Sports Occupations</t>
  </si>
  <si>
    <t>3. Associate Professional and Technical Occupations, 35. Business and Public Service Associate Professionals</t>
  </si>
  <si>
    <t>4. Administrative and Secretarial Occupations</t>
  </si>
  <si>
    <t>4. Administrative and Secretarial Occupations, 41. Administrative Occupations</t>
  </si>
  <si>
    <t>4. Administrative and Secretarial Occupations, 42. Secretarial and Related Occupations</t>
  </si>
  <si>
    <t>5. Skilled Trades Occupations</t>
  </si>
  <si>
    <t>5. Skilled Trades Occupations, 51. Skilled Agricultural Trades</t>
  </si>
  <si>
    <t>5. Skilled Trades Occupations, 52. Skilled Metal and Electrical Trades</t>
  </si>
  <si>
    <t>5. Skilled Trades Occupations, 53. Skilled Construction and Building Trades</t>
  </si>
  <si>
    <t>5. Skilled Trades Occupations, 54. Textiles; Printing and Other Skilled Trades</t>
  </si>
  <si>
    <t>6. Personal Service Occupations</t>
  </si>
  <si>
    <t>6. Personal Service Occupations, 61. Caring Personal Service Occupations</t>
  </si>
  <si>
    <t>6. Personal Service Occupations, 62. Leisure and Other Personal Service Occupations</t>
  </si>
  <si>
    <t>7. Sales and Customer Service Occupations</t>
  </si>
  <si>
    <t>7. Sales and Customer Service Occupations, 71. Sales Occupations</t>
  </si>
  <si>
    <t>7. Sales and Customer Service Occupations, 72. Customer Service Occupations</t>
  </si>
  <si>
    <t>8. Process; Plant and Machine Operatives</t>
  </si>
  <si>
    <t>8. Process; Plant and Machine Operatives, 81. Process; Plant and Machine Operatives</t>
  </si>
  <si>
    <t>8. Process; Plant and Machine Operatives, 82. Transport and Mobile Machine Drivers and Operatives</t>
  </si>
  <si>
    <t>9. Elementary Occupations</t>
  </si>
  <si>
    <t>9. Elementary Occupations, 91. Elementary Trades; Plant and Storage Related Occupations</t>
  </si>
  <si>
    <t>9. Elementary Occupations, 92. Elementary Administration and Service Occupations</t>
  </si>
  <si>
    <t>UV01_21_3327</t>
  </si>
  <si>
    <t>All people resident in households</t>
  </si>
  <si>
    <t>All people resident in Communal Establishments</t>
  </si>
  <si>
    <t>All people resident in Communal Establishments, Of which People Sleeping Rough are</t>
  </si>
  <si>
    <t>UV93_14_5193</t>
  </si>
  <si>
    <t>Living in a same-sex couple</t>
  </si>
  <si>
    <t>UV58_21_3077</t>
  </si>
  <si>
    <t>Up to 0.5 persons per room</t>
  </si>
  <si>
    <t>Over 0.5 and up to 1.0 persons per room</t>
  </si>
  <si>
    <t>Over 1.0 and up to 1.5 persons per room</t>
  </si>
  <si>
    <t>Over 1.5 persons per room</t>
  </si>
  <si>
    <t>UV83_21_2581</t>
  </si>
  <si>
    <t>ALL HOUSEHOLD RESIDENTS</t>
  </si>
  <si>
    <t>UV03_21_2746</t>
  </si>
  <si>
    <t>Males</t>
  </si>
  <si>
    <t>Females</t>
  </si>
  <si>
    <t>UV02_21_5715</t>
  </si>
  <si>
    <t>AREA (HECTARES)</t>
  </si>
  <si>
    <t>Density (Number of persons per hectare)</t>
  </si>
  <si>
    <t>Adjusted Survey Area</t>
  </si>
  <si>
    <t>UV24_21_2753</t>
  </si>
  <si>
    <t>No qualifications</t>
  </si>
  <si>
    <t>Level 1</t>
  </si>
  <si>
    <t>Level 2</t>
  </si>
  <si>
    <t>Level 3</t>
  </si>
  <si>
    <t>Level 4/5</t>
  </si>
  <si>
    <t>Other qualifications/Level unknown</t>
  </si>
  <si>
    <t>UV57_21_3084</t>
  </si>
  <si>
    <t>1 room</t>
  </si>
  <si>
    <t>2 rooms</t>
  </si>
  <si>
    <t>3 rooms</t>
  </si>
  <si>
    <t>4 rooms</t>
  </si>
  <si>
    <t>5 rooms</t>
  </si>
  <si>
    <t>6 rooms</t>
  </si>
  <si>
    <t>7 rooms</t>
  </si>
  <si>
    <t>8 or more rooms</t>
  </si>
  <si>
    <t>UV05_21_2742</t>
  </si>
  <si>
    <t>ALL SCHOOLCHILDREN AND STUDENTS</t>
  </si>
  <si>
    <t>Male</t>
  </si>
  <si>
    <t>Female</t>
  </si>
  <si>
    <t>UV48_21_2557</t>
  </si>
  <si>
    <t>ALL PEOPLE AGED 18-64 IN HOUSEHOLDS</t>
  </si>
  <si>
    <t>Single adult household</t>
  </si>
  <si>
    <t>UV63_21_3721</t>
  </si>
  <si>
    <t>Owned</t>
  </si>
  <si>
    <t>Owned, Owns outright</t>
  </si>
  <si>
    <t>Owned, Owns with a mortgage or loan</t>
  </si>
  <si>
    <t>Owned, Shared ownership</t>
  </si>
  <si>
    <t>Social rented</t>
  </si>
  <si>
    <t>Social rented, Rented from Council (Local Authority)</t>
  </si>
  <si>
    <t>Social rented, Other social rented</t>
  </si>
  <si>
    <t>Private rented</t>
  </si>
  <si>
    <t>Private rented, Private landlord or letting agency</t>
  </si>
  <si>
    <t>Private rented, Employer of a household member</t>
  </si>
  <si>
    <t>Private rented, Relative or friend of a household member</t>
  </si>
  <si>
    <t>Private rented, Other</t>
  </si>
  <si>
    <t>Living rent free</t>
  </si>
  <si>
    <t>UV45_21_4365</t>
  </si>
  <si>
    <t>All households where HRP is of pensionable age</t>
  </si>
  <si>
    <t>Rented from council</t>
  </si>
  <si>
    <t>Other social rented</t>
  </si>
  <si>
    <t>Private rented and living rent free</t>
  </si>
  <si>
    <t>UV43_21_2761</t>
  </si>
  <si>
    <t>Private rented, Employer of household member</t>
  </si>
  <si>
    <t>UV53_21_3082</t>
  </si>
  <si>
    <t>ALL HOUSEHOLD SPACES</t>
  </si>
  <si>
    <t>Occupied household space</t>
  </si>
  <si>
    <t>Unoccupied household space</t>
  </si>
  <si>
    <t>Unoccupied household space, Second residence/holiday accommodation</t>
  </si>
  <si>
    <t>Unoccupied household space, Vacant household space</t>
  </si>
  <si>
    <t>UV61_21_4986</t>
  </si>
  <si>
    <t>Basement or semi-basement</t>
  </si>
  <si>
    <t>Ground floor (street level)</t>
  </si>
  <si>
    <t>First floor</t>
  </si>
  <si>
    <t>Second floor</t>
  </si>
  <si>
    <t>Third or fourth floor</t>
  </si>
  <si>
    <t>Fifth floor or higher</t>
  </si>
  <si>
    <t>Lowest floor level</t>
  </si>
  <si>
    <t>The lowest floor of the living accommodation. It related to all household spaces, whether or not the space was occupied by a household.</t>
  </si>
  <si>
    <t>Household Space</t>
  </si>
  <si>
    <t>A household space is the accommodation occupied by an individual household or, if unoccupied, available for an individual household.</t>
  </si>
  <si>
    <t>2001 census output area</t>
  </si>
  <si>
    <t>pop</t>
  </si>
  <si>
    <t>adjusted pop</t>
  </si>
  <si>
    <t>OA excluded from survey area</t>
  </si>
  <si>
    <t>00AYGA0001</t>
  </si>
  <si>
    <t>total</t>
  </si>
  <si>
    <t xml:space="preserve">   Accomodation type - people         </t>
  </si>
  <si>
    <t xml:space="preserve">   Age - workplace population         </t>
  </si>
  <si>
    <t xml:space="preserve">   age                                </t>
  </si>
  <si>
    <t xml:space="preserve">   approx social grade                </t>
  </si>
  <si>
    <t xml:space="preserve">   carers                             </t>
  </si>
  <si>
    <t xml:space="preserve">   cars and vans                      </t>
  </si>
  <si>
    <t xml:space="preserve">   communal establishments            </t>
  </si>
  <si>
    <t xml:space="preserve">   Composite                          </t>
  </si>
  <si>
    <t xml:space="preserve">   Country of birth                   </t>
  </si>
  <si>
    <t xml:space="preserve">   dependent children                 </t>
  </si>
  <si>
    <t xml:space="preserve">   economic activity ft students     </t>
  </si>
  <si>
    <t xml:space="preserve">   economic activity                 </t>
  </si>
  <si>
    <t>Provides any care</t>
  </si>
  <si>
    <t>J1_3_473_2</t>
  </si>
  <si>
    <t>Indices of multiple Deprivation, 2000, Index of multiple deprivation, Score</t>
  </si>
  <si>
    <t>Indices of multiple Deprivation, 2000, Index of multiple deprivation, Rank</t>
  </si>
  <si>
    <t>Indices of multiple Deprivation, 2000, Income domain, Score</t>
  </si>
  <si>
    <t>Indices of multiple Deprivation, 2000, Income domain, Rank</t>
  </si>
  <si>
    <t>Indices of multiple Deprivation, 2000, Employment domain, Score</t>
  </si>
  <si>
    <t>Indices of multiple Deprivation, 2000, Employment domain, Rank</t>
  </si>
  <si>
    <t>Indices of multiple Deprivation, 2000, Health domain, Score</t>
  </si>
  <si>
    <t>Indices of multiple Deprivation, 2000, Health domain, Rank</t>
  </si>
  <si>
    <t>Indices of multiple Deprivation, 2000, Education domain, Score</t>
  </si>
  <si>
    <t>Indices of multiple Deprivation, 2000, Education domain, Rank</t>
  </si>
  <si>
    <t>Indices of multiple Deprivation, 2000, Housing domain, Score</t>
  </si>
  <si>
    <t>Indices of multiple Deprivation, 2000, Housing domain, Rank</t>
  </si>
  <si>
    <t>Indices of multiple Deprivation, 2000, Access domain, Score</t>
  </si>
  <si>
    <t>Indices of multiple Deprivation, 2000, Access domain, Rank</t>
  </si>
  <si>
    <t>Indices of multiple Deprivation, 2000, Child poverty index, Score</t>
  </si>
  <si>
    <t>Indices of multiple Deprivation, 2000, Child poverty index, Rank</t>
  </si>
  <si>
    <t>out 8444 wards in england</t>
  </si>
  <si>
    <t>00AYFN</t>
  </si>
  <si>
    <t>St. Martin`s</t>
  </si>
  <si>
    <t xml:space="preserve">   multiple deprivation indices (ward level)</t>
  </si>
  <si>
    <t>England and Wales</t>
  </si>
  <si>
    <t>H-holds by selected characteristics</t>
  </si>
  <si>
    <t>Employment status</t>
  </si>
  <si>
    <t xml:space="preserve">Mixed ethnicity by h-hold </t>
  </si>
  <si>
    <t>Households with mixed ethnicity</t>
  </si>
  <si>
    <t>General Health</t>
  </si>
  <si>
    <t>65+</t>
  </si>
  <si>
    <t>School Wide</t>
  </si>
  <si>
    <t>English</t>
  </si>
  <si>
    <t>%</t>
  </si>
  <si>
    <t>French</t>
  </si>
  <si>
    <t>Somali</t>
  </si>
  <si>
    <t>Yoruba</t>
  </si>
  <si>
    <t>Portuguese</t>
  </si>
  <si>
    <t>Arabic</t>
  </si>
  <si>
    <t>Turkish</t>
  </si>
  <si>
    <t>Bengali</t>
  </si>
  <si>
    <t>Spanish</t>
  </si>
  <si>
    <t>Twi</t>
  </si>
  <si>
    <t>Tigrinya</t>
  </si>
  <si>
    <t>Albanian</t>
  </si>
  <si>
    <t>Urdu</t>
  </si>
  <si>
    <t>Fante</t>
  </si>
  <si>
    <t>Italian</t>
  </si>
  <si>
    <t>Lingala</t>
  </si>
  <si>
    <t>Farsi</t>
  </si>
  <si>
    <t>Ga</t>
  </si>
  <si>
    <t>Polish</t>
  </si>
  <si>
    <t>Swahili(Kiswahili)</t>
  </si>
  <si>
    <t>Cantonese</t>
  </si>
  <si>
    <t>Edo</t>
  </si>
  <si>
    <t>German</t>
  </si>
  <si>
    <t>Igbo</t>
  </si>
  <si>
    <t>Matabelle</t>
  </si>
  <si>
    <t>Vietnamese</t>
  </si>
  <si>
    <t>School roll</t>
  </si>
  <si>
    <t>FSM</t>
  </si>
  <si>
    <t>FSM England</t>
  </si>
  <si>
    <t>from  Statistics of Education:
Schools in England 2004 edition table 13 (jan 2004)</t>
  </si>
  <si>
    <t>FSM inner London</t>
  </si>
  <si>
    <t>FSM Lambeth</t>
  </si>
  <si>
    <t>Ofsted inspection report of Lambeth LEA 2004</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</si>
</sst>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quot;Yes&quot;;&quot;Yes&quot;;&quot;No&quot;"/>
    <numFmt numFmtId="166" formatCode="&quot;True&quot;;&quot;True&quot;;&quot;False&quot;"/>
    <numFmt numFmtId="167" formatCode="&quot;On&quot;;&quot;On&quot;;&quot;Off&quot;"/>
    <numFmt numFmtId="168" formatCode="[$€-2]\ #,##0.00_);[Red]\([$€-2]\ #,##0.00\)"/>
    <numFmt numFmtId="169" formatCode="&quot;$&quot;#,##0_);\(&quot;$&quot;#,##0\)"/>
    <numFmt numFmtId="170" formatCode="&quot;$&quot;#,##0_);[Red]\(&quot;$&quot;#,##0\)"/>
    <numFmt numFmtId="171" formatCode="&quot;$&quot;#,##0.00_);\(&quot;$&quot;#,##0.00\)"/>
    <numFmt numFmtId="172" formatCode="&quot;$&quot;#,##0.00_);[Red]\(&quot;$&quot;#,##0.00\)"/>
    <numFmt numFmtId="173" formatCode="_(&quot;$&quot;* #,##0_);_(&quot;$&quot;* \(#,##0\);_(&quot;$&quot;* &quot;-&quot;_);_(@_)"/>
    <numFmt numFmtId="174" formatCode="_(* #,##0_);_(* \(#,##0\);_(* &quot;-&quot;_);_(@_)"/>
    <numFmt numFmtId="175" formatCode="_(&quot;$&quot;* #,##0.00_);_(&quot;$&quot;* \(#,##0.00\);_(&quot;$&quot;* &quot;-&quot;??_);_(@_)"/>
    <numFmt numFmtId="176" formatCode="_(* #,##0.00_);_(* \(#,##0.00\);_(* &quot;-&quot;??_);_(@_)"/>
    <numFmt numFmtId="177" formatCode="[$-809]dd\ mmmm\ yyyy"/>
    <numFmt numFmtId="178" formatCode="0.0"/>
  </numFmts>
  <fonts count="8">
    <font>
      <sz val="10"/>
      <name val="Arial"/>
      <family val="0"/>
    </font>
    <font>
      <u val="single"/>
      <sz val="10"/>
      <color indexed="12"/>
      <name val="Arial"/>
      <family val="0"/>
    </font>
    <font>
      <sz val="8"/>
      <name val="Arial"/>
      <family val="0"/>
    </font>
    <font>
      <b/>
      <sz val="10"/>
      <name val="Arial"/>
      <family val="0"/>
    </font>
    <font>
      <u val="single"/>
      <sz val="10"/>
      <name val="Arial"/>
      <family val="0"/>
    </font>
    <font>
      <u val="single"/>
      <sz val="10"/>
      <color indexed="36"/>
      <name val="Arial"/>
      <family val="0"/>
    </font>
    <font>
      <sz val="10"/>
      <color indexed="8"/>
      <name val="Arial"/>
      <family val="2"/>
    </font>
    <font>
      <sz val="12"/>
      <color indexed="8"/>
      <name val="Century Schoolbook"/>
      <family val="1"/>
    </font>
  </fonts>
  <fills count="2">
    <fill>
      <patternFill/>
    </fill>
    <fill>
      <patternFill patternType="gray125"/>
    </fill>
  </fills>
  <borders count="5">
    <border>
      <left/>
      <right/>
      <top/>
      <bottom/>
      <diagonal/>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0" fillId="0" borderId="0" xfId="0" applyAlignment="1">
      <alignment vertical="top" wrapText="1"/>
    </xf>
    <xf numFmtId="3" fontId="0" fillId="0" borderId="0" xfId="0" applyNumberFormat="1" applyAlignment="1">
      <alignment/>
    </xf>
    <xf numFmtId="164" fontId="0" fillId="0" borderId="0" xfId="0" applyNumberFormat="1" applyAlignment="1">
      <alignment/>
    </xf>
    <xf numFmtId="0" fontId="3" fillId="0" borderId="0" xfId="0" applyFont="1" applyAlignment="1">
      <alignment/>
    </xf>
    <xf numFmtId="2" fontId="0" fillId="0" borderId="0" xfId="0" applyNumberFormat="1" applyAlignment="1">
      <alignment/>
    </xf>
    <xf numFmtId="0" fontId="4" fillId="0" borderId="0" xfId="0" applyFont="1" applyAlignment="1">
      <alignment/>
    </xf>
    <xf numFmtId="0" fontId="3" fillId="0" borderId="1" xfId="0" applyFont="1" applyBorder="1" applyAlignment="1">
      <alignment horizontal="right" vertical="top" wrapText="1"/>
    </xf>
    <xf numFmtId="3" fontId="3" fillId="0" borderId="1" xfId="0" applyNumberFormat="1" applyFont="1" applyBorder="1" applyAlignment="1">
      <alignment/>
    </xf>
    <xf numFmtId="0" fontId="3" fillId="0" borderId="1" xfId="0" applyFont="1" applyBorder="1" applyAlignment="1">
      <alignment/>
    </xf>
    <xf numFmtId="3" fontId="0" fillId="0" borderId="0" xfId="0" applyNumberFormat="1" applyBorder="1" applyAlignment="1">
      <alignment/>
    </xf>
    <xf numFmtId="0" fontId="0" fillId="0" borderId="2" xfId="0" applyFont="1" applyBorder="1" applyAlignment="1">
      <alignment/>
    </xf>
    <xf numFmtId="164" fontId="0" fillId="0" borderId="1" xfId="0" applyNumberFormat="1" applyFont="1" applyBorder="1" applyAlignment="1">
      <alignment/>
    </xf>
    <xf numFmtId="2" fontId="3" fillId="0" borderId="1" xfId="0" applyNumberFormat="1" applyFont="1" applyBorder="1" applyAlignment="1">
      <alignment/>
    </xf>
    <xf numFmtId="0" fontId="0" fillId="0" borderId="0" xfId="0" applyAlignment="1">
      <alignment wrapText="1"/>
    </xf>
    <xf numFmtId="0" fontId="3" fillId="0" borderId="1" xfId="0" applyFont="1" applyBorder="1" applyAlignment="1">
      <alignment vertical="top" wrapText="1"/>
    </xf>
    <xf numFmtId="164" fontId="3" fillId="0" borderId="1" xfId="0" applyNumberFormat="1" applyFont="1" applyBorder="1" applyAlignment="1">
      <alignment/>
    </xf>
    <xf numFmtId="0" fontId="4" fillId="0" borderId="0" xfId="0" applyFont="1" applyAlignment="1">
      <alignment wrapText="1"/>
    </xf>
    <xf numFmtId="0" fontId="3" fillId="0" borderId="0" xfId="0" applyFont="1" applyAlignment="1">
      <alignment/>
    </xf>
    <xf numFmtId="0" fontId="0" fillId="0" borderId="0" xfId="0" applyFont="1" applyAlignment="1">
      <alignment/>
    </xf>
    <xf numFmtId="0" fontId="0" fillId="0" borderId="0" xfId="0" applyAlignment="1">
      <alignment horizontal="left" indent="3"/>
    </xf>
    <xf numFmtId="0" fontId="0" fillId="0" borderId="0" xfId="0" applyAlignment="1">
      <alignment horizontal="left" indent="4"/>
    </xf>
    <xf numFmtId="0" fontId="0" fillId="0" borderId="0" xfId="0" applyAlignment="1">
      <alignment horizontal="left" indent="2"/>
    </xf>
    <xf numFmtId="1" fontId="0" fillId="0" borderId="0" xfId="0" applyNumberFormat="1" applyAlignment="1">
      <alignment/>
    </xf>
    <xf numFmtId="178" fontId="0" fillId="0" borderId="0" xfId="0" applyNumberFormat="1" applyAlignment="1">
      <alignment/>
    </xf>
    <xf numFmtId="0" fontId="3" fillId="0" borderId="0" xfId="0" applyFont="1" applyAlignment="1">
      <alignment wrapText="1"/>
    </xf>
    <xf numFmtId="2" fontId="0" fillId="0" borderId="0" xfId="0" applyNumberFormat="1" applyAlignment="1">
      <alignment horizontal="left" wrapText="1"/>
    </xf>
    <xf numFmtId="0" fontId="0" fillId="0" borderId="0" xfId="0" applyAlignment="1">
      <alignment horizontal="left"/>
    </xf>
    <xf numFmtId="2" fontId="0" fillId="0" borderId="0" xfId="0" applyNumberFormat="1" applyBorder="1" applyAlignment="1">
      <alignment horizontal="left" wrapText="1"/>
    </xf>
    <xf numFmtId="2" fontId="0" fillId="0" borderId="0" xfId="0" applyNumberFormat="1" applyBorder="1" applyAlignment="1">
      <alignment/>
    </xf>
    <xf numFmtId="0" fontId="0" fillId="0" borderId="0" xfId="0" applyBorder="1" applyAlignment="1">
      <alignment horizontal="left" wrapText="1"/>
    </xf>
    <xf numFmtId="2" fontId="0" fillId="0" borderId="0" xfId="0" applyNumberFormat="1" applyBorder="1" applyAlignment="1">
      <alignment vertical="top" wrapText="1"/>
    </xf>
    <xf numFmtId="0" fontId="0" fillId="0" borderId="0" xfId="0" applyBorder="1" applyAlignment="1">
      <alignment/>
    </xf>
    <xf numFmtId="0" fontId="0" fillId="0" borderId="0" xfId="0" applyBorder="1" applyAlignment="1">
      <alignment vertical="top" wrapText="1"/>
    </xf>
    <xf numFmtId="0" fontId="0" fillId="0" borderId="0" xfId="0" applyFont="1" applyBorder="1" applyAlignment="1">
      <alignment vertical="top" wrapText="1"/>
    </xf>
    <xf numFmtId="2" fontId="0" fillId="0" borderId="3" xfId="0" applyNumberFormat="1" applyBorder="1" applyAlignment="1">
      <alignment horizontal="left" wrapText="1"/>
    </xf>
    <xf numFmtId="2" fontId="0" fillId="0" borderId="3" xfId="0" applyNumberFormat="1" applyBorder="1" applyAlignment="1">
      <alignment/>
    </xf>
    <xf numFmtId="2" fontId="0" fillId="0" borderId="4" xfId="0" applyNumberFormat="1" applyBorder="1" applyAlignment="1">
      <alignment horizontal="left" wrapText="1"/>
    </xf>
    <xf numFmtId="2" fontId="0" fillId="0" borderId="4" xfId="0" applyNumberFormat="1" applyBorder="1" applyAlignment="1">
      <alignment/>
    </xf>
    <xf numFmtId="0" fontId="0" fillId="0" borderId="3" xfId="0" applyBorder="1" applyAlignment="1">
      <alignment horizontal="left" wrapText="1"/>
    </xf>
    <xf numFmtId="0" fontId="0" fillId="0" borderId="3" xfId="0" applyBorder="1" applyAlignment="1">
      <alignment vertical="top" wrapText="1"/>
    </xf>
    <xf numFmtId="0" fontId="0" fillId="0" borderId="4" xfId="0" applyBorder="1" applyAlignment="1">
      <alignment vertical="top" wrapText="1"/>
    </xf>
    <xf numFmtId="0" fontId="1" fillId="0" borderId="0" xfId="20" applyAlignment="1">
      <alignment/>
    </xf>
    <xf numFmtId="2" fontId="3" fillId="0" borderId="3" xfId="0" applyNumberFormat="1" applyFont="1" applyBorder="1" applyAlignment="1">
      <alignment vertical="center" wrapText="1"/>
    </xf>
    <xf numFmtId="2" fontId="3"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wrapText="1"/>
    </xf>
    <xf numFmtId="2" fontId="3" fillId="0" borderId="0" xfId="0" applyNumberFormat="1" applyFont="1" applyBorder="1" applyAlignment="1">
      <alignment horizontal="center"/>
    </xf>
    <xf numFmtId="2" fontId="3" fillId="0" borderId="0" xfId="0" applyNumberFormat="1" applyFont="1" applyBorder="1" applyAlignment="1">
      <alignment vertical="center" wrapText="1"/>
    </xf>
    <xf numFmtId="0" fontId="3" fillId="0" borderId="4" xfId="0" applyFont="1" applyBorder="1" applyAlignment="1">
      <alignment vertical="center" wrapText="1"/>
    </xf>
    <xf numFmtId="0" fontId="3" fillId="0" borderId="0" xfId="0" applyFont="1" applyBorder="1" applyAlignment="1">
      <alignment vertical="center" wrapText="1"/>
    </xf>
    <xf numFmtId="0" fontId="3" fillId="0" borderId="3" xfId="0" applyFont="1" applyBorder="1" applyAlignment="1">
      <alignment vertical="center" wrapText="1"/>
    </xf>
    <xf numFmtId="2" fontId="0" fillId="0" borderId="0" xfId="0" applyNumberFormat="1" applyBorder="1" applyAlignment="1">
      <alignment vertical="top" wrapText="1"/>
    </xf>
    <xf numFmtId="2" fontId="0" fillId="0" borderId="0" xfId="0" applyNumberFormat="1" applyBorder="1" applyAlignment="1">
      <alignment horizontal="center" vertical="top" wrapText="1"/>
    </xf>
    <xf numFmtId="2" fontId="3" fillId="0" borderId="4" xfId="0" applyNumberFormat="1" applyFont="1" applyBorder="1" applyAlignment="1">
      <alignment vertical="center" wrapText="1"/>
    </xf>
    <xf numFmtId="2" fontId="3" fillId="0" borderId="3" xfId="0" applyNumberFormat="1" applyFont="1" applyBorder="1" applyAlignment="1">
      <alignment vertical="center" wrapText="1"/>
    </xf>
    <xf numFmtId="2" fontId="0" fillId="0" borderId="0" xfId="0" applyNumberFormat="1" applyBorder="1" applyAlignment="1">
      <alignment horizontal="left" vertical="top" wrapText="1"/>
    </xf>
    <xf numFmtId="0" fontId="0" fillId="0" borderId="0" xfId="0" applyFont="1" applyBorder="1" applyAlignment="1">
      <alignment horizontal="left" wrapText="1"/>
    </xf>
    <xf numFmtId="2" fontId="3" fillId="0" borderId="0" xfId="0" applyNumberFormat="1" applyFont="1" applyBorder="1" applyAlignment="1">
      <alignment horizontal="left" vertical="center" wrapText="1"/>
    </xf>
    <xf numFmtId="2" fontId="3" fillId="0" borderId="3" xfId="0" applyNumberFormat="1" applyFont="1" applyBorder="1" applyAlignment="1">
      <alignment horizontal="left" vertical="center" wrapText="1"/>
    </xf>
    <xf numFmtId="2" fontId="3" fillId="0" borderId="4" xfId="0" applyNumberFormat="1" applyFont="1" applyBorder="1" applyAlignment="1">
      <alignment horizontal="left" vertical="center" wrapText="1"/>
    </xf>
    <xf numFmtId="0" fontId="0" fillId="0" borderId="0" xfId="0" applyAlignment="1">
      <alignment horizontal="left" vertical="top" wrapText="1"/>
    </xf>
    <xf numFmtId="0" fontId="0" fillId="0" borderId="0" xfId="0" applyAlignment="1">
      <alignment wrapText="1"/>
    </xf>
    <xf numFmtId="0" fontId="0" fillId="0" borderId="0" xfId="0" applyAlignment="1">
      <alignment horizontal="center" vertical="top" wrapText="1"/>
    </xf>
    <xf numFmtId="0" fontId="6" fillId="0" borderId="0" xfId="0" applyFont="1" applyAlignment="1">
      <alignment/>
    </xf>
    <xf numFmtId="0" fontId="7" fillId="0" borderId="0" xfId="0" applyFont="1" applyAlignment="1">
      <alignment/>
    </xf>
    <xf numFmtId="10" fontId="0" fillId="0" borderId="0" xfId="0" applyNumberFormat="1" applyAlignment="1">
      <alignment/>
    </xf>
    <xf numFmtId="9"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is.lse.ac.uk/penceil/" TargetMode="External" /><Relationship Id="rId3" Type="http://schemas.openxmlformats.org/officeDocument/2006/relationships/hyperlink" Target="http://is.lse.ac.uk/pencei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25</xdr:row>
      <xdr:rowOff>123825</xdr:rowOff>
    </xdr:from>
    <xdr:to>
      <xdr:col>6</xdr:col>
      <xdr:colOff>390525</xdr:colOff>
      <xdr:row>42</xdr:row>
      <xdr:rowOff>38100</xdr:rowOff>
    </xdr:to>
    <xdr:sp>
      <xdr:nvSpPr>
        <xdr:cNvPr id="1" name="TextBox 1"/>
        <xdr:cNvSpPr txBox="1">
          <a:spLocks noChangeArrowheads="1"/>
        </xdr:cNvSpPr>
      </xdr:nvSpPr>
      <xdr:spPr>
        <a:xfrm>
          <a:off x="3810000" y="4543425"/>
          <a:ext cx="4295775" cy="2667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source of this data is the individual spreadsheets for each question downloaded from the ONS census 2001 website .
http://neighbourhood.statistics.gov.uk/. 
A CD of the spreadsheets, showing the analysis made is available from: 
Mike Cushman   [m.cushman@lse.ac.uk]
Research Fellow
Penceil Project
Department of Information Systems
London School of Economics and Political Science,
Houghton Street
London       WC2A 2AE
Phone: +44 (0)20 7955 7426      Fax: +44 (0)20 7955 7385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285750</xdr:colOff>
      <xdr:row>2</xdr:row>
      <xdr:rowOff>123825</xdr:rowOff>
    </xdr:from>
    <xdr:to>
      <xdr:col>16</xdr:col>
      <xdr:colOff>800100</xdr:colOff>
      <xdr:row>9</xdr:row>
      <xdr:rowOff>47625</xdr:rowOff>
    </xdr:to>
    <xdr:sp>
      <xdr:nvSpPr>
        <xdr:cNvPr id="1" name="TextBox 1"/>
        <xdr:cNvSpPr txBox="1">
          <a:spLocks noChangeArrowheads="1"/>
        </xdr:cNvSpPr>
      </xdr:nvSpPr>
      <xdr:spPr>
        <a:xfrm>
          <a:off x="8334375" y="609600"/>
          <a:ext cx="558165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Social Grade is the socio-economic classification used by the Market Research and Marketing Industries, most often in the analysis of spending habits and consumer attitudes. Although it is not possible to allocate Social Grade precisely from information collected by the 2001 Census, the Market Research Society has developed a method for using Census information to provide a good approximation of Social Grade. Results produced using the algorithm are similar to other sources of information on Social Grade for Household  Reference Persons, aged 16-64 (and for adults aged 16-64) but show significant differences from other sources for those aged 65 and above, which will affect the total  counts. More information about the causes and extent of the differences is available from the Market Research Society.</a:t>
          </a:r>
        </a:p>
      </xdr:txBody>
    </xdr:sp>
    <xdr:clientData/>
  </xdr:twoCellAnchor>
  <xdr:twoCellAnchor>
    <xdr:from>
      <xdr:col>12</xdr:col>
      <xdr:colOff>142875</xdr:colOff>
      <xdr:row>26</xdr:row>
      <xdr:rowOff>28575</xdr:rowOff>
    </xdr:from>
    <xdr:to>
      <xdr:col>16</xdr:col>
      <xdr:colOff>733425</xdr:colOff>
      <xdr:row>32</xdr:row>
      <xdr:rowOff>228600</xdr:rowOff>
    </xdr:to>
    <xdr:sp>
      <xdr:nvSpPr>
        <xdr:cNvPr id="2" name="TextBox 2"/>
        <xdr:cNvSpPr txBox="1">
          <a:spLocks noChangeArrowheads="1"/>
        </xdr:cNvSpPr>
      </xdr:nvSpPr>
      <xdr:spPr>
        <a:xfrm>
          <a:off x="8191500" y="6315075"/>
          <a:ext cx="5657850" cy="237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sng" baseline="0">
              <a:latin typeface="Arial"/>
              <a:ea typeface="Arial"/>
              <a:cs typeface="Arial"/>
            </a:rPr>
            <a:t>Selected household characteristics</a:t>
          </a:r>
          <a:r>
            <a:rPr lang="en-US" cap="none" sz="1000" b="0" i="0" u="none" baseline="0">
              <a:latin typeface="Arial"/>
              <a:ea typeface="Arial"/>
              <a:cs typeface="Arial"/>
            </a:rPr>
            <a:t>
Selected characteristics are defined within the four dimensions as follows:
1. Employment: Any member of the household aged 16-74 who is not a full-time student is either unemployed or permanently sick.
2. Education: No member of the household aged 16 to pensionable age has at least 5 GCSEs (grade A-C) or equivalent AND no member of the household aged 16-18 is in full-time education.
3. Health and disability: Any member of the household has general health 'not good' in the year before Census or has a limiting long term illness.
4. Housing: The household's accommodation is either overcrowded (occupancy indicator is -1 or less); OR is in a shared dwelling OR does not have sole use of bath/shower and toilet OR has no central heating.
This selection of household characteristics does not relate to any National Statistics indicator of deprivation or disadvantage</a:t>
          </a:r>
        </a:p>
      </xdr:txBody>
    </xdr:sp>
    <xdr:clientData/>
  </xdr:twoCellAnchor>
  <xdr:twoCellAnchor>
    <xdr:from>
      <xdr:col>12</xdr:col>
      <xdr:colOff>238125</xdr:colOff>
      <xdr:row>42</xdr:row>
      <xdr:rowOff>133350</xdr:rowOff>
    </xdr:from>
    <xdr:to>
      <xdr:col>16</xdr:col>
      <xdr:colOff>800100</xdr:colOff>
      <xdr:row>44</xdr:row>
      <xdr:rowOff>76200</xdr:rowOff>
    </xdr:to>
    <xdr:sp>
      <xdr:nvSpPr>
        <xdr:cNvPr id="3" name="TextBox 3"/>
        <xdr:cNvSpPr txBox="1">
          <a:spLocks noChangeArrowheads="1"/>
        </xdr:cNvSpPr>
      </xdr:nvSpPr>
      <xdr:spPr>
        <a:xfrm>
          <a:off x="8286750" y="12068175"/>
          <a:ext cx="562927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provides a measure of under-occupancy and over-crowding. For example a value of -1 implies that there is one room too few and that there is overcrowding in the household. It relates the actual number of rooms to the number of rooms ‘required’ by the members of the household (based on an assessment of the relationship between household members, their ages and gender).</a:t>
          </a:r>
        </a:p>
      </xdr:txBody>
    </xdr:sp>
    <xdr:clientData/>
  </xdr:twoCellAnchor>
  <xdr:twoCellAnchor editAs="oneCell">
    <xdr:from>
      <xdr:col>11</xdr:col>
      <xdr:colOff>180975</xdr:colOff>
      <xdr:row>11</xdr:row>
      <xdr:rowOff>238125</xdr:rowOff>
    </xdr:from>
    <xdr:to>
      <xdr:col>14</xdr:col>
      <xdr:colOff>190500</xdr:colOff>
      <xdr:row>23</xdr:row>
      <xdr:rowOff>285750</xdr:rowOff>
    </xdr:to>
    <xdr:pic>
      <xdr:nvPicPr>
        <xdr:cNvPr id="4" name="Picture 4">
          <a:hlinkClick r:id="rId3"/>
        </xdr:cNvPr>
        <xdr:cNvPicPr preferRelativeResize="1">
          <a:picLocks noChangeAspect="1"/>
        </xdr:cNvPicPr>
      </xdr:nvPicPr>
      <xdr:blipFill>
        <a:blip r:embed="rId1"/>
        <a:stretch>
          <a:fillRect/>
        </a:stretch>
      </xdr:blipFill>
      <xdr:spPr>
        <a:xfrm>
          <a:off x="6962775" y="2800350"/>
          <a:ext cx="3810000" cy="2638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23</xdr:row>
      <xdr:rowOff>123825</xdr:rowOff>
    </xdr:from>
    <xdr:to>
      <xdr:col>6</xdr:col>
      <xdr:colOff>685800</xdr:colOff>
      <xdr:row>26</xdr:row>
      <xdr:rowOff>57150</xdr:rowOff>
    </xdr:to>
    <xdr:sp>
      <xdr:nvSpPr>
        <xdr:cNvPr id="1" name="TextBox 1"/>
        <xdr:cNvSpPr txBox="1">
          <a:spLocks noChangeArrowheads="1"/>
        </xdr:cNvSpPr>
      </xdr:nvSpPr>
      <xdr:spPr>
        <a:xfrm>
          <a:off x="600075" y="4381500"/>
          <a:ext cx="5581650" cy="1733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Social Grade is the socio-economic classification used by the Market Research and Marketing Industries, most often in the analysis of spending habits and consumer attitudes. Although it is not possible to allocate Social Grade precisely from information collected by the 2001 Census, the Market Research Society has developed a method for using Census  information to provide a good approximation of Social Grade. Results produced using the algorithm are similar to other sources of information on Social Grade for Household  Reference Persons, aged 16-64 (and for adults aged 16-64) but show significant differences from other sources for those aged 65 and above, which will affect the total  counts. More information about the causes and extent of the differences is available from the Market Research Society.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4</xdr:row>
      <xdr:rowOff>0</xdr:rowOff>
    </xdr:from>
    <xdr:to>
      <xdr:col>12</xdr:col>
      <xdr:colOff>390525</xdr:colOff>
      <xdr:row>18</xdr:row>
      <xdr:rowOff>38100</xdr:rowOff>
    </xdr:to>
    <xdr:sp>
      <xdr:nvSpPr>
        <xdr:cNvPr id="1" name="TextBox 1"/>
        <xdr:cNvSpPr txBox="1">
          <a:spLocks noChangeArrowheads="1"/>
        </xdr:cNvSpPr>
      </xdr:nvSpPr>
      <xdr:spPr>
        <a:xfrm>
          <a:off x="7239000" y="1619250"/>
          <a:ext cx="5657850" cy="23050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Selected household characteristics
Selected characteristics are defined within the four dimensions as follows:
1. Employment: Any member of the household aged 16-74 who is not a full-time student is either unemployed or permanently sick.
2. Education: No member of the household aged 16 to pensionable age has at least 5 GCSEs (grade A-C) or equivalent AND no member of the household aged 16-18 is in full-time education.
3. Health and disability: Any member of the household has general health 'not good' in the year before Census or has a limiting long term illness.
4. Housing: The household's accommodation is either overcrowded (occupancy indicator is -1 or less); OR is in a shared dwelling OR does not have sole use of bath/shower and toilet OR has no central heating.
This selection of household characteristics does not relate to any National Statistics indicator of deprivation or disadvantage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23</xdr:row>
      <xdr:rowOff>114300</xdr:rowOff>
    </xdr:from>
    <xdr:to>
      <xdr:col>8</xdr:col>
      <xdr:colOff>504825</xdr:colOff>
      <xdr:row>23</xdr:row>
      <xdr:rowOff>904875</xdr:rowOff>
    </xdr:to>
    <xdr:sp>
      <xdr:nvSpPr>
        <xdr:cNvPr id="1" name="TextBox 1"/>
        <xdr:cNvSpPr txBox="1">
          <a:spLocks noChangeArrowheads="1"/>
        </xdr:cNvSpPr>
      </xdr:nvSpPr>
      <xdr:spPr>
        <a:xfrm>
          <a:off x="28575" y="4810125"/>
          <a:ext cx="5648325" cy="790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This provides a measure of under-occupancy and over-crowding. For example a value of -1 implies that there is one room too few and that there is overcrowding in the household. It relates the actual number of rooms to the number of rooms ‘required’ by the members of the household (based on an assessment of the relationship between household members, their ages and gender).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F54"/>
  <sheetViews>
    <sheetView tabSelected="1" workbookViewId="0" topLeftCell="A7">
      <selection activeCell="A44" sqref="A44"/>
    </sheetView>
  </sheetViews>
  <sheetFormatPr defaultColWidth="9.140625" defaultRowHeight="12.75"/>
  <cols>
    <col min="1" max="1" width="47.8515625" style="0" customWidth="1"/>
    <col min="2" max="2" width="9.28125" style="0" customWidth="1"/>
    <col min="3" max="3" width="26.7109375" style="0" customWidth="1"/>
    <col min="5" max="5" width="13.57421875" style="0" customWidth="1"/>
  </cols>
  <sheetData>
    <row r="2" spans="1:6" s="18" customFormat="1" ht="39.75" customHeight="1">
      <c r="A2" s="18" t="s">
        <v>68</v>
      </c>
      <c r="C2" s="25" t="s">
        <v>680</v>
      </c>
      <c r="D2" s="25" t="s">
        <v>681</v>
      </c>
      <c r="E2" s="25" t="s">
        <v>69</v>
      </c>
      <c r="F2" s="25" t="s">
        <v>682</v>
      </c>
    </row>
    <row r="3" spans="1:6" ht="12.75">
      <c r="A3" s="19" t="s">
        <v>28</v>
      </c>
      <c r="C3" t="s">
        <v>336</v>
      </c>
      <c r="D3">
        <v>271</v>
      </c>
      <c r="E3">
        <v>0.8</v>
      </c>
      <c r="F3">
        <f aca="true" t="shared" si="0" ref="F3:F13">D3*E3</f>
        <v>216.8</v>
      </c>
    </row>
    <row r="4" spans="1:6" ht="12.75">
      <c r="A4" t="s">
        <v>686</v>
      </c>
      <c r="C4" t="s">
        <v>337</v>
      </c>
      <c r="D4">
        <v>296</v>
      </c>
      <c r="E4">
        <v>1</v>
      </c>
      <c r="F4">
        <f t="shared" si="0"/>
        <v>296</v>
      </c>
    </row>
    <row r="5" spans="1:6" ht="12.75">
      <c r="A5" t="s">
        <v>687</v>
      </c>
      <c r="C5" t="s">
        <v>338</v>
      </c>
      <c r="D5">
        <v>296</v>
      </c>
      <c r="E5">
        <v>0.6</v>
      </c>
      <c r="F5">
        <f t="shared" si="0"/>
        <v>177.6</v>
      </c>
    </row>
    <row r="6" spans="1:6" ht="12.75">
      <c r="A6" t="s">
        <v>688</v>
      </c>
      <c r="C6" t="s">
        <v>339</v>
      </c>
      <c r="D6">
        <v>256</v>
      </c>
      <c r="E6">
        <v>0.75</v>
      </c>
      <c r="F6">
        <f t="shared" si="0"/>
        <v>192</v>
      </c>
    </row>
    <row r="7" spans="1:6" ht="12.75">
      <c r="A7" t="s">
        <v>689</v>
      </c>
      <c r="C7" t="s">
        <v>340</v>
      </c>
      <c r="D7">
        <v>342</v>
      </c>
      <c r="E7">
        <v>0.8</v>
      </c>
      <c r="F7">
        <f t="shared" si="0"/>
        <v>273.6</v>
      </c>
    </row>
    <row r="8" spans="1:6" ht="12.75">
      <c r="A8" t="s">
        <v>690</v>
      </c>
      <c r="C8" t="s">
        <v>341</v>
      </c>
      <c r="D8">
        <v>246</v>
      </c>
      <c r="E8">
        <v>0.25</v>
      </c>
      <c r="F8">
        <f t="shared" si="0"/>
        <v>61.5</v>
      </c>
    </row>
    <row r="9" spans="1:6" ht="12.75">
      <c r="A9" t="s">
        <v>691</v>
      </c>
      <c r="C9" t="s">
        <v>342</v>
      </c>
      <c r="D9">
        <v>331</v>
      </c>
      <c r="E9">
        <v>1</v>
      </c>
      <c r="F9">
        <f t="shared" si="0"/>
        <v>331</v>
      </c>
    </row>
    <row r="10" spans="1:6" ht="12.75">
      <c r="A10" t="s">
        <v>692</v>
      </c>
      <c r="C10" t="s">
        <v>343</v>
      </c>
      <c r="D10">
        <v>302</v>
      </c>
      <c r="E10">
        <v>1</v>
      </c>
      <c r="F10">
        <f t="shared" si="0"/>
        <v>302</v>
      </c>
    </row>
    <row r="11" spans="1:6" ht="12.75">
      <c r="A11" t="s">
        <v>693</v>
      </c>
      <c r="C11" t="s">
        <v>344</v>
      </c>
      <c r="D11">
        <v>263</v>
      </c>
      <c r="E11">
        <v>1</v>
      </c>
      <c r="F11">
        <f t="shared" si="0"/>
        <v>263</v>
      </c>
    </row>
    <row r="12" spans="1:6" ht="12.75">
      <c r="A12" t="s">
        <v>694</v>
      </c>
      <c r="C12" t="s">
        <v>345</v>
      </c>
      <c r="D12">
        <v>307</v>
      </c>
      <c r="E12">
        <v>1</v>
      </c>
      <c r="F12">
        <f t="shared" si="0"/>
        <v>307</v>
      </c>
    </row>
    <row r="13" spans="1:6" ht="12.75">
      <c r="A13" t="s">
        <v>695</v>
      </c>
      <c r="C13" t="s">
        <v>346</v>
      </c>
      <c r="D13">
        <v>342</v>
      </c>
      <c r="E13">
        <v>1</v>
      </c>
      <c r="F13">
        <f t="shared" si="0"/>
        <v>342</v>
      </c>
    </row>
    <row r="14" spans="1:3" ht="12.75" customHeight="1">
      <c r="A14" t="s">
        <v>696</v>
      </c>
      <c r="C14" s="14" t="s">
        <v>683</v>
      </c>
    </row>
    <row r="15" spans="1:6" ht="12.75">
      <c r="A15" t="s">
        <v>697</v>
      </c>
      <c r="C15" t="s">
        <v>684</v>
      </c>
      <c r="D15">
        <v>333</v>
      </c>
      <c r="E15">
        <v>0.1</v>
      </c>
      <c r="F15">
        <f>D15*E15</f>
        <v>33.300000000000004</v>
      </c>
    </row>
    <row r="16" ht="12.75">
      <c r="A16" t="s">
        <v>32</v>
      </c>
    </row>
    <row r="17" spans="1:6" ht="12.75">
      <c r="A17" t="s">
        <v>33</v>
      </c>
      <c r="C17" t="s">
        <v>685</v>
      </c>
      <c r="D17">
        <f>SUM(D3:D13)</f>
        <v>3252</v>
      </c>
      <c r="F17">
        <f>SUM(F3:F15)</f>
        <v>2795.8</v>
      </c>
    </row>
    <row r="18" ht="12.75">
      <c r="A18" t="s">
        <v>34</v>
      </c>
    </row>
    <row r="19" spans="1:4" ht="15" customHeight="1">
      <c r="A19" t="s">
        <v>35</v>
      </c>
      <c r="C19" s="14" t="s">
        <v>70</v>
      </c>
      <c r="D19">
        <f>D17/F17</f>
        <v>1.16317333142571</v>
      </c>
    </row>
    <row r="20" ht="12.75">
      <c r="A20" t="s">
        <v>36</v>
      </c>
    </row>
    <row r="21" spans="1:4" ht="12.75" customHeight="1">
      <c r="A21" t="s">
        <v>37</v>
      </c>
      <c r="C21" s="14" t="s">
        <v>71</v>
      </c>
      <c r="D21" s="24">
        <f>1/D19*100</f>
        <v>85.97170971709717</v>
      </c>
    </row>
    <row r="22" ht="12.75">
      <c r="A22" t="s">
        <v>38</v>
      </c>
    </row>
    <row r="23" ht="12.75">
      <c r="A23" t="s">
        <v>39</v>
      </c>
    </row>
    <row r="24" ht="12.75">
      <c r="A24" t="s">
        <v>40</v>
      </c>
    </row>
    <row r="25" ht="12.75">
      <c r="A25" t="s">
        <v>41</v>
      </c>
    </row>
    <row r="26" ht="12.75">
      <c r="A26" t="s">
        <v>42</v>
      </c>
    </row>
    <row r="27" ht="12.75">
      <c r="A27" t="s">
        <v>43</v>
      </c>
    </row>
    <row r="28" ht="12.75">
      <c r="A28" t="s">
        <v>44</v>
      </c>
    </row>
    <row r="29" ht="12.75">
      <c r="A29" t="s">
        <v>45</v>
      </c>
    </row>
    <row r="30" ht="12.75">
      <c r="A30" t="s">
        <v>46</v>
      </c>
    </row>
    <row r="31" ht="12.75">
      <c r="A31" t="s">
        <v>47</v>
      </c>
    </row>
    <row r="32" ht="12.75">
      <c r="A32" t="s">
        <v>48</v>
      </c>
    </row>
    <row r="33" ht="12.75">
      <c r="A33" t="s">
        <v>719</v>
      </c>
    </row>
    <row r="34" ht="12.75">
      <c r="A34" t="s">
        <v>49</v>
      </c>
    </row>
    <row r="35" ht="12.75">
      <c r="A35" t="s">
        <v>50</v>
      </c>
    </row>
    <row r="36" ht="12.75">
      <c r="A36" t="s">
        <v>51</v>
      </c>
    </row>
    <row r="37" ht="12.75">
      <c r="A37" t="s">
        <v>52</v>
      </c>
    </row>
    <row r="38" ht="12.75">
      <c r="A38" t="s">
        <v>53</v>
      </c>
    </row>
    <row r="39" ht="12.75">
      <c r="A39" t="s">
        <v>54</v>
      </c>
    </row>
    <row r="40" ht="12.75">
      <c r="A40" t="s">
        <v>55</v>
      </c>
    </row>
    <row r="41" ht="12.75">
      <c r="A41" t="s">
        <v>56</v>
      </c>
    </row>
    <row r="42" ht="12.75">
      <c r="A42" t="s">
        <v>57</v>
      </c>
    </row>
    <row r="43" ht="12.75">
      <c r="A43" t="s">
        <v>58</v>
      </c>
    </row>
    <row r="44" ht="12.75">
      <c r="A44" t="s">
        <v>59</v>
      </c>
    </row>
    <row r="45" ht="12.75">
      <c r="A45" t="s">
        <v>60</v>
      </c>
    </row>
    <row r="46" ht="12.75">
      <c r="A46" t="s">
        <v>61</v>
      </c>
    </row>
    <row r="47" ht="12.75">
      <c r="A47" t="s">
        <v>62</v>
      </c>
    </row>
    <row r="48" ht="12.75">
      <c r="A48" t="s">
        <v>63</v>
      </c>
    </row>
    <row r="49" ht="12.75">
      <c r="A49" t="s">
        <v>64</v>
      </c>
    </row>
    <row r="50" ht="12.75">
      <c r="A50" t="s">
        <v>65</v>
      </c>
    </row>
    <row r="51" ht="12.75">
      <c r="A51" t="s">
        <v>66</v>
      </c>
    </row>
    <row r="52" ht="12.75">
      <c r="A52" t="s">
        <v>67</v>
      </c>
    </row>
    <row r="54" ht="12.75">
      <c r="A54" s="14" t="s">
        <v>0</v>
      </c>
    </row>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0"/>
  <dimension ref="A1:CG20"/>
  <sheetViews>
    <sheetView workbookViewId="0" topLeftCell="A1">
      <pane xSplit="3" ySplit="1" topLeftCell="BT5" activePane="bottomRight" state="frozen"/>
      <selection pane="topLeft" activeCell="A1" sqref="A1"/>
      <selection pane="topRight" activeCell="D1" sqref="D1"/>
      <selection pane="bottomLeft" activeCell="A2" sqref="A2"/>
      <selection pane="bottomRight" activeCell="BO14" sqref="BO14:BO20"/>
    </sheetView>
  </sheetViews>
  <sheetFormatPr defaultColWidth="9.140625" defaultRowHeight="12.75"/>
  <cols>
    <col min="4" max="4" width="10.140625" style="0" bestFit="1" customWidth="1"/>
    <col min="5" max="6" width="10.140625" style="9" bestFit="1" customWidth="1"/>
    <col min="7" max="7" width="10.140625" style="0" bestFit="1" customWidth="1"/>
    <col min="8" max="13" width="9.28125" style="0" bestFit="1" customWidth="1"/>
    <col min="14" max="14" width="10.140625" style="9" bestFit="1" customWidth="1"/>
    <col min="15" max="29" width="9.28125" style="0" bestFit="1" customWidth="1"/>
    <col min="30" max="30" width="10.140625" style="9" bestFit="1" customWidth="1"/>
    <col min="31" max="39" width="9.28125" style="0" bestFit="1" customWidth="1"/>
    <col min="40" max="40" width="10.140625" style="9" bestFit="1" customWidth="1"/>
    <col min="41" max="52" width="9.28125" style="0" bestFit="1" customWidth="1"/>
    <col min="53" max="53" width="10.140625" style="9" bestFit="1" customWidth="1"/>
    <col min="74" max="74" width="10.140625" style="9" bestFit="1" customWidth="1"/>
    <col min="78" max="78" width="10.00390625" style="0" customWidth="1"/>
    <col min="80" max="81" width="10.140625" style="9" bestFit="1" customWidth="1"/>
    <col min="85" max="85" width="10.140625" style="9" bestFit="1" customWidth="1"/>
  </cols>
  <sheetData>
    <row r="1" spans="1:85" s="1" customFormat="1" ht="144.75" customHeight="1">
      <c r="A1" s="1" t="s">
        <v>175</v>
      </c>
      <c r="D1" s="1" t="s">
        <v>73</v>
      </c>
      <c r="E1" s="15" t="s">
        <v>176</v>
      </c>
      <c r="F1" s="15" t="s">
        <v>177</v>
      </c>
      <c r="G1" s="1" t="s">
        <v>178</v>
      </c>
      <c r="H1" s="1" t="s">
        <v>179</v>
      </c>
      <c r="I1" s="1" t="s">
        <v>180</v>
      </c>
      <c r="J1" s="1" t="s">
        <v>181</v>
      </c>
      <c r="K1" s="1" t="s">
        <v>182</v>
      </c>
      <c r="L1" s="1" t="s">
        <v>183</v>
      </c>
      <c r="M1" s="1" t="s">
        <v>184</v>
      </c>
      <c r="N1" s="15" t="s">
        <v>185</v>
      </c>
      <c r="O1" s="1" t="s">
        <v>186</v>
      </c>
      <c r="P1" s="1" t="s">
        <v>187</v>
      </c>
      <c r="Q1" s="1" t="s">
        <v>188</v>
      </c>
      <c r="R1" s="1" t="s">
        <v>189</v>
      </c>
      <c r="S1" s="1" t="s">
        <v>190</v>
      </c>
      <c r="T1" s="1" t="s">
        <v>191</v>
      </c>
      <c r="U1" s="1" t="s">
        <v>192</v>
      </c>
      <c r="V1" s="1" t="s">
        <v>193</v>
      </c>
      <c r="W1" s="1" t="s">
        <v>194</v>
      </c>
      <c r="X1" s="1" t="s">
        <v>195</v>
      </c>
      <c r="Y1" s="1" t="s">
        <v>196</v>
      </c>
      <c r="Z1" s="1" t="s">
        <v>197</v>
      </c>
      <c r="AA1" s="1" t="s">
        <v>198</v>
      </c>
      <c r="AB1" s="1" t="s">
        <v>199</v>
      </c>
      <c r="AC1" s="1" t="s">
        <v>200</v>
      </c>
      <c r="AD1" s="15" t="s">
        <v>201</v>
      </c>
      <c r="AE1" s="1" t="s">
        <v>202</v>
      </c>
      <c r="AF1" s="1" t="s">
        <v>203</v>
      </c>
      <c r="AG1" s="1" t="s">
        <v>204</v>
      </c>
      <c r="AH1" s="1" t="s">
        <v>205</v>
      </c>
      <c r="AI1" s="1" t="s">
        <v>206</v>
      </c>
      <c r="AJ1" s="1" t="s">
        <v>207</v>
      </c>
      <c r="AK1" s="1" t="s">
        <v>208</v>
      </c>
      <c r="AL1" s="1" t="s">
        <v>209</v>
      </c>
      <c r="AM1" s="1" t="s">
        <v>210</v>
      </c>
      <c r="AN1" s="15" t="s">
        <v>211</v>
      </c>
      <c r="AO1" s="1" t="s">
        <v>212</v>
      </c>
      <c r="AP1" s="1" t="s">
        <v>213</v>
      </c>
      <c r="AQ1" s="1" t="s">
        <v>214</v>
      </c>
      <c r="AR1" s="1" t="s">
        <v>215</v>
      </c>
      <c r="AS1" s="1" t="s">
        <v>216</v>
      </c>
      <c r="AT1" s="1" t="s">
        <v>217</v>
      </c>
      <c r="AU1" s="1" t="s">
        <v>218</v>
      </c>
      <c r="AV1" s="1" t="s">
        <v>219</v>
      </c>
      <c r="AW1" s="1" t="s">
        <v>220</v>
      </c>
      <c r="AX1" s="1" t="s">
        <v>221</v>
      </c>
      <c r="AY1" s="1" t="s">
        <v>222</v>
      </c>
      <c r="AZ1" s="1" t="s">
        <v>223</v>
      </c>
      <c r="BA1" s="15" t="s">
        <v>224</v>
      </c>
      <c r="BB1" s="1" t="s">
        <v>225</v>
      </c>
      <c r="BC1" s="1" t="s">
        <v>226</v>
      </c>
      <c r="BD1" s="1" t="s">
        <v>227</v>
      </c>
      <c r="BE1" s="1" t="s">
        <v>228</v>
      </c>
      <c r="BF1" s="1" t="s">
        <v>229</v>
      </c>
      <c r="BG1" s="1" t="s">
        <v>230</v>
      </c>
      <c r="BH1" s="1" t="s">
        <v>231</v>
      </c>
      <c r="BI1" s="1" t="s">
        <v>232</v>
      </c>
      <c r="BJ1" s="1" t="s">
        <v>233</v>
      </c>
      <c r="BK1" s="1" t="s">
        <v>234</v>
      </c>
      <c r="BL1" s="1" t="s">
        <v>235</v>
      </c>
      <c r="BM1" s="1" t="s">
        <v>236</v>
      </c>
      <c r="BN1" s="1" t="s">
        <v>237</v>
      </c>
      <c r="BO1" s="1" t="s">
        <v>238</v>
      </c>
      <c r="BP1" s="1" t="s">
        <v>239</v>
      </c>
      <c r="BQ1" s="1" t="s">
        <v>240</v>
      </c>
      <c r="BR1" s="1" t="s">
        <v>241</v>
      </c>
      <c r="BS1" s="1" t="s">
        <v>242</v>
      </c>
      <c r="BT1" s="1" t="s">
        <v>243</v>
      </c>
      <c r="BU1" s="1" t="s">
        <v>244</v>
      </c>
      <c r="BV1" s="15" t="s">
        <v>245</v>
      </c>
      <c r="BW1" s="1" t="s">
        <v>246</v>
      </c>
      <c r="BX1" s="1" t="s">
        <v>247</v>
      </c>
      <c r="BY1" s="1" t="s">
        <v>248</v>
      </c>
      <c r="BZ1" s="1" t="s">
        <v>249</v>
      </c>
      <c r="CA1" s="1" t="s">
        <v>250</v>
      </c>
      <c r="CB1" s="15" t="s">
        <v>251</v>
      </c>
      <c r="CC1" s="15" t="s">
        <v>252</v>
      </c>
      <c r="CD1" s="1" t="s">
        <v>253</v>
      </c>
      <c r="CE1" s="1" t="s">
        <v>254</v>
      </c>
      <c r="CF1" s="1" t="s">
        <v>255</v>
      </c>
      <c r="CG1" s="15" t="s">
        <v>256</v>
      </c>
    </row>
    <row r="2" spans="1:85" ht="12.75">
      <c r="A2" t="s">
        <v>85</v>
      </c>
      <c r="D2" s="2">
        <v>52041916</v>
      </c>
      <c r="E2" s="8">
        <v>48898350</v>
      </c>
      <c r="F2" s="8">
        <v>47406411</v>
      </c>
      <c r="G2" s="2">
        <v>43558424</v>
      </c>
      <c r="H2" s="2">
        <v>818966</v>
      </c>
      <c r="I2" s="2">
        <v>222975</v>
      </c>
      <c r="J2" s="2">
        <v>2798465</v>
      </c>
      <c r="K2" s="2">
        <v>7581</v>
      </c>
      <c r="L2" s="2">
        <v>473027</v>
      </c>
      <c r="M2" s="2">
        <v>28835</v>
      </c>
      <c r="N2" s="8">
        <v>750143</v>
      </c>
      <c r="O2" s="2">
        <v>681676</v>
      </c>
      <c r="P2" s="2">
        <v>18572</v>
      </c>
      <c r="Q2" s="2">
        <v>20418</v>
      </c>
      <c r="R2" s="2">
        <v>17250</v>
      </c>
      <c r="S2" s="2">
        <v>10634</v>
      </c>
      <c r="T2" s="2">
        <v>89459</v>
      </c>
      <c r="U2" s="2">
        <v>243554</v>
      </c>
      <c r="V2" s="2">
        <v>33224</v>
      </c>
      <c r="W2" s="2">
        <v>102020</v>
      </c>
      <c r="X2" s="2">
        <v>1110</v>
      </c>
      <c r="Y2" s="2">
        <v>36785</v>
      </c>
      <c r="Z2" s="2">
        <v>35867</v>
      </c>
      <c r="AA2" s="2">
        <v>51563</v>
      </c>
      <c r="AB2" s="2">
        <v>21220</v>
      </c>
      <c r="AC2" s="2">
        <v>68467</v>
      </c>
      <c r="AD2" s="8">
        <v>239934</v>
      </c>
      <c r="AE2" s="2">
        <v>2238</v>
      </c>
      <c r="AF2" s="2">
        <v>11838</v>
      </c>
      <c r="AG2" s="2">
        <v>7203</v>
      </c>
      <c r="AH2" s="2">
        <v>58107</v>
      </c>
      <c r="AI2" s="2">
        <v>52893</v>
      </c>
      <c r="AJ2" s="2">
        <v>46460</v>
      </c>
      <c r="AK2" s="2">
        <v>10313</v>
      </c>
      <c r="AL2" s="2">
        <v>27799</v>
      </c>
      <c r="AM2" s="2">
        <v>23083</v>
      </c>
      <c r="AN2" s="8">
        <v>808940</v>
      </c>
      <c r="AO2" s="2">
        <v>68715</v>
      </c>
      <c r="AP2" s="2">
        <v>197561</v>
      </c>
      <c r="AQ2" s="2">
        <v>8443</v>
      </c>
      <c r="AR2" s="2">
        <v>86958</v>
      </c>
      <c r="AS2" s="2">
        <v>16920</v>
      </c>
      <c r="AT2" s="2">
        <v>85240</v>
      </c>
      <c r="AU2" s="2">
        <v>542664</v>
      </c>
      <c r="AV2" s="2">
        <v>127322</v>
      </c>
      <c r="AW2" s="2">
        <v>43373</v>
      </c>
      <c r="AX2" s="2">
        <v>132301</v>
      </c>
      <c r="AY2" s="2">
        <v>47157</v>
      </c>
      <c r="AZ2" s="2">
        <v>192511</v>
      </c>
      <c r="BA2" s="8">
        <v>1594302</v>
      </c>
      <c r="BB2">
        <v>215725</v>
      </c>
      <c r="BC2">
        <v>75763</v>
      </c>
      <c r="BD2">
        <v>40767</v>
      </c>
      <c r="BE2">
        <v>30815</v>
      </c>
      <c r="BF2">
        <v>68380</v>
      </c>
      <c r="BG2">
        <v>370667</v>
      </c>
      <c r="BH2">
        <v>48459</v>
      </c>
      <c r="BI2">
        <v>87631</v>
      </c>
      <c r="BJ2">
        <v>36277</v>
      </c>
      <c r="BK2">
        <v>46414</v>
      </c>
      <c r="BL2">
        <v>37412</v>
      </c>
      <c r="BM2">
        <v>114474</v>
      </c>
      <c r="BN2">
        <v>3248</v>
      </c>
      <c r="BO2">
        <v>1004662</v>
      </c>
      <c r="BP2">
        <v>14508</v>
      </c>
      <c r="BQ2">
        <v>153040</v>
      </c>
      <c r="BR2">
        <v>455941</v>
      </c>
      <c r="BS2">
        <v>308198</v>
      </c>
      <c r="BT2">
        <v>66928</v>
      </c>
      <c r="BU2">
        <v>6047</v>
      </c>
      <c r="BV2" s="8">
        <v>466995</v>
      </c>
      <c r="BW2">
        <v>61500</v>
      </c>
      <c r="BX2">
        <v>143916</v>
      </c>
      <c r="BY2">
        <v>145934</v>
      </c>
      <c r="BZ2">
        <v>107242</v>
      </c>
      <c r="CA2">
        <v>8403</v>
      </c>
      <c r="CB2" s="8">
        <v>73786</v>
      </c>
      <c r="CC2" s="8">
        <v>158487</v>
      </c>
      <c r="CD2">
        <v>98772</v>
      </c>
      <c r="CE2">
        <v>54425</v>
      </c>
      <c r="CF2">
        <v>5290</v>
      </c>
      <c r="CG2" s="8">
        <v>41056</v>
      </c>
    </row>
    <row r="3" spans="1:85" ht="12.75">
      <c r="A3" t="s">
        <v>86</v>
      </c>
      <c r="D3" s="2">
        <v>49138831</v>
      </c>
      <c r="E3" s="8">
        <v>46045077</v>
      </c>
      <c r="F3" s="8">
        <v>44594817</v>
      </c>
      <c r="G3" s="2">
        <v>42968596</v>
      </c>
      <c r="H3" s="2">
        <v>794577</v>
      </c>
      <c r="I3" s="2">
        <v>215124</v>
      </c>
      <c r="J3" s="2">
        <v>609711</v>
      </c>
      <c r="K3" s="2">
        <v>6809</v>
      </c>
      <c r="L3" s="2">
        <v>460287</v>
      </c>
      <c r="M3" s="2">
        <v>27550</v>
      </c>
      <c r="N3" s="8">
        <v>726523</v>
      </c>
      <c r="O3" s="2">
        <v>660061</v>
      </c>
      <c r="P3" s="2">
        <v>18076</v>
      </c>
      <c r="Q3" s="2">
        <v>19795</v>
      </c>
      <c r="R3" s="2">
        <v>16932</v>
      </c>
      <c r="S3" s="2">
        <v>10376</v>
      </c>
      <c r="T3" s="2">
        <v>87562</v>
      </c>
      <c r="U3" s="2">
        <v>233418</v>
      </c>
      <c r="V3" s="2">
        <v>31771</v>
      </c>
      <c r="W3" s="2">
        <v>98757</v>
      </c>
      <c r="X3" s="2">
        <v>1078</v>
      </c>
      <c r="Y3" s="2">
        <v>35637</v>
      </c>
      <c r="Z3" s="2">
        <v>35344</v>
      </c>
      <c r="AA3" s="2">
        <v>50431</v>
      </c>
      <c r="AB3" s="2">
        <v>20884</v>
      </c>
      <c r="AC3" s="2">
        <v>66462</v>
      </c>
      <c r="AD3" s="8">
        <v>235900</v>
      </c>
      <c r="AE3" s="2">
        <v>2214</v>
      </c>
      <c r="AF3" s="2">
        <v>11619</v>
      </c>
      <c r="AG3" s="2">
        <v>7077</v>
      </c>
      <c r="AH3" s="2">
        <v>56679</v>
      </c>
      <c r="AI3" s="2">
        <v>52402</v>
      </c>
      <c r="AJ3" s="2">
        <v>45997</v>
      </c>
      <c r="AK3" s="2">
        <v>10070</v>
      </c>
      <c r="AL3" s="2">
        <v>27250</v>
      </c>
      <c r="AM3" s="2">
        <v>22592</v>
      </c>
      <c r="AN3" s="8">
        <v>798218</v>
      </c>
      <c r="AO3" s="2">
        <v>67167</v>
      </c>
      <c r="AP3" s="2">
        <v>196357</v>
      </c>
      <c r="AQ3" s="2">
        <v>8399</v>
      </c>
      <c r="AR3" s="2">
        <v>86370</v>
      </c>
      <c r="AS3" s="2">
        <v>16843</v>
      </c>
      <c r="AT3" s="2">
        <v>84745</v>
      </c>
      <c r="AU3" s="2">
        <v>534694</v>
      </c>
      <c r="AV3" s="2">
        <v>126119</v>
      </c>
      <c r="AW3" s="2">
        <v>42548</v>
      </c>
      <c r="AX3" s="2">
        <v>129302</v>
      </c>
      <c r="AY3" s="2">
        <v>46379</v>
      </c>
      <c r="AZ3" s="2">
        <v>190346</v>
      </c>
      <c r="BA3" s="8">
        <v>1566998</v>
      </c>
      <c r="BB3">
        <v>211298</v>
      </c>
      <c r="BC3">
        <v>74757</v>
      </c>
      <c r="BD3">
        <v>40187</v>
      </c>
      <c r="BE3">
        <v>29927</v>
      </c>
      <c r="BF3">
        <v>66427</v>
      </c>
      <c r="BG3">
        <v>360604</v>
      </c>
      <c r="BH3">
        <v>47201</v>
      </c>
      <c r="BI3">
        <v>84770</v>
      </c>
      <c r="BJ3">
        <v>35322</v>
      </c>
      <c r="BK3">
        <v>45059</v>
      </c>
      <c r="BL3">
        <v>36327</v>
      </c>
      <c r="BM3">
        <v>111925</v>
      </c>
      <c r="BN3">
        <v>3203</v>
      </c>
      <c r="BO3">
        <v>991893</v>
      </c>
      <c r="BP3">
        <v>14481</v>
      </c>
      <c r="BQ3">
        <v>150057</v>
      </c>
      <c r="BR3">
        <v>450493</v>
      </c>
      <c r="BS3">
        <v>304706</v>
      </c>
      <c r="BT3">
        <v>66330</v>
      </c>
      <c r="BU3">
        <v>5826</v>
      </c>
      <c r="BV3" s="8">
        <v>460258</v>
      </c>
      <c r="BW3">
        <v>59356</v>
      </c>
      <c r="BX3">
        <v>141198</v>
      </c>
      <c r="BY3">
        <v>145234</v>
      </c>
      <c r="BZ3">
        <v>106280</v>
      </c>
      <c r="CA3">
        <v>8190</v>
      </c>
      <c r="CB3" s="8">
        <v>72867</v>
      </c>
      <c r="CC3" s="8">
        <v>155072</v>
      </c>
      <c r="CD3">
        <v>96437</v>
      </c>
      <c r="CE3">
        <v>53466</v>
      </c>
      <c r="CF3">
        <v>5169</v>
      </c>
      <c r="CG3" s="8">
        <v>40341</v>
      </c>
    </row>
    <row r="4" spans="1:85" ht="12.75">
      <c r="A4" t="s">
        <v>86</v>
      </c>
      <c r="B4" t="s">
        <v>87</v>
      </c>
      <c r="D4" s="2">
        <v>2766114</v>
      </c>
      <c r="E4" s="8">
        <v>2095029</v>
      </c>
      <c r="F4" s="8">
        <v>1834957</v>
      </c>
      <c r="G4" s="2">
        <v>1735711</v>
      </c>
      <c r="H4" s="2">
        <v>50563</v>
      </c>
      <c r="I4" s="2">
        <v>17362</v>
      </c>
      <c r="J4" s="2">
        <v>30027</v>
      </c>
      <c r="K4" s="2">
        <v>1294</v>
      </c>
      <c r="L4" s="2">
        <v>65891</v>
      </c>
      <c r="M4" s="2">
        <v>1714</v>
      </c>
      <c r="N4" s="8">
        <v>130423</v>
      </c>
      <c r="O4" s="2">
        <v>121373</v>
      </c>
      <c r="P4" s="2">
        <v>2792</v>
      </c>
      <c r="Q4" s="2">
        <v>3416</v>
      </c>
      <c r="R4" s="2">
        <v>3268</v>
      </c>
      <c r="S4" s="2">
        <v>2209</v>
      </c>
      <c r="T4" s="2">
        <v>23624</v>
      </c>
      <c r="U4" s="2">
        <v>19881</v>
      </c>
      <c r="V4" s="2">
        <v>7127</v>
      </c>
      <c r="W4" s="2">
        <v>21261</v>
      </c>
      <c r="X4" s="2">
        <v>248</v>
      </c>
      <c r="Y4" s="2">
        <v>4607</v>
      </c>
      <c r="Z4" s="2">
        <v>13579</v>
      </c>
      <c r="AA4" s="2">
        <v>13446</v>
      </c>
      <c r="AB4" s="2">
        <v>5915</v>
      </c>
      <c r="AC4" s="2">
        <v>9050</v>
      </c>
      <c r="AD4" s="8">
        <v>62044</v>
      </c>
      <c r="AE4" s="2">
        <v>396</v>
      </c>
      <c r="AF4" s="2">
        <v>1797</v>
      </c>
      <c r="AG4" s="2">
        <v>1343</v>
      </c>
      <c r="AH4" s="2">
        <v>9198</v>
      </c>
      <c r="AI4" s="2">
        <v>24891</v>
      </c>
      <c r="AJ4" s="2">
        <v>12800</v>
      </c>
      <c r="AK4" s="2">
        <v>1832</v>
      </c>
      <c r="AL4" s="2">
        <v>5407</v>
      </c>
      <c r="AM4" s="2">
        <v>4380</v>
      </c>
      <c r="AN4" s="8">
        <v>212023</v>
      </c>
      <c r="AO4" s="2">
        <v>17506</v>
      </c>
      <c r="AP4" s="2">
        <v>97204</v>
      </c>
      <c r="AQ4" s="2">
        <v>4039</v>
      </c>
      <c r="AR4" s="2">
        <v>45508</v>
      </c>
      <c r="AS4" s="2">
        <v>9984</v>
      </c>
      <c r="AT4" s="2">
        <v>37673</v>
      </c>
      <c r="AU4" s="2">
        <v>97313</v>
      </c>
      <c r="AV4" s="2">
        <v>11390</v>
      </c>
      <c r="AW4" s="2">
        <v>16037</v>
      </c>
      <c r="AX4" s="2">
        <v>21632</v>
      </c>
      <c r="AY4" s="2">
        <v>7134</v>
      </c>
      <c r="AZ4" s="2">
        <v>41120</v>
      </c>
      <c r="BA4" s="8">
        <v>257917</v>
      </c>
      <c r="BB4">
        <v>47930</v>
      </c>
      <c r="BC4">
        <v>19228</v>
      </c>
      <c r="BD4">
        <v>8065</v>
      </c>
      <c r="BE4">
        <v>6629</v>
      </c>
      <c r="BF4">
        <v>14008</v>
      </c>
      <c r="BG4">
        <v>66172</v>
      </c>
      <c r="BH4">
        <v>6159</v>
      </c>
      <c r="BI4">
        <v>10665</v>
      </c>
      <c r="BJ4">
        <v>8276</v>
      </c>
      <c r="BK4">
        <v>7234</v>
      </c>
      <c r="BL4">
        <v>4963</v>
      </c>
      <c r="BM4">
        <v>28875</v>
      </c>
      <c r="BN4">
        <v>876</v>
      </c>
      <c r="BO4">
        <v>142939</v>
      </c>
      <c r="BP4">
        <v>2012</v>
      </c>
      <c r="BQ4">
        <v>70169</v>
      </c>
      <c r="BR4">
        <v>38514</v>
      </c>
      <c r="BS4">
        <v>21284</v>
      </c>
      <c r="BT4">
        <v>10492</v>
      </c>
      <c r="BU4">
        <v>468</v>
      </c>
      <c r="BV4" s="8">
        <v>121410</v>
      </c>
      <c r="BW4">
        <v>9038</v>
      </c>
      <c r="BX4">
        <v>30639</v>
      </c>
      <c r="BY4">
        <v>45821</v>
      </c>
      <c r="BZ4">
        <v>34284</v>
      </c>
      <c r="CA4">
        <v>1628</v>
      </c>
      <c r="CB4" s="8">
        <v>26114</v>
      </c>
      <c r="CC4" s="8">
        <v>42750</v>
      </c>
      <c r="CD4">
        <v>26264</v>
      </c>
      <c r="CE4">
        <v>15898</v>
      </c>
      <c r="CF4">
        <v>588</v>
      </c>
      <c r="CG4" s="8">
        <v>10871</v>
      </c>
    </row>
    <row r="5" spans="1:85" ht="12.75">
      <c r="A5" t="s">
        <v>86</v>
      </c>
      <c r="B5" t="s">
        <v>88</v>
      </c>
      <c r="D5" s="2">
        <v>4405977</v>
      </c>
      <c r="E5" s="8">
        <v>3646607</v>
      </c>
      <c r="F5" s="8">
        <v>3396744</v>
      </c>
      <c r="G5" s="2">
        <v>3275258</v>
      </c>
      <c r="H5" s="2">
        <v>58119</v>
      </c>
      <c r="I5" s="2">
        <v>20212</v>
      </c>
      <c r="J5" s="2">
        <v>41935</v>
      </c>
      <c r="K5" s="2">
        <v>1220</v>
      </c>
      <c r="L5" s="2">
        <v>91665</v>
      </c>
      <c r="M5" s="2">
        <v>1789</v>
      </c>
      <c r="N5" s="8">
        <v>100018</v>
      </c>
      <c r="O5" s="2">
        <v>92102</v>
      </c>
      <c r="P5" s="2">
        <v>2948</v>
      </c>
      <c r="Q5" s="2">
        <v>2701</v>
      </c>
      <c r="R5" s="2">
        <v>2502</v>
      </c>
      <c r="S5" s="2">
        <v>1865</v>
      </c>
      <c r="T5" s="2">
        <v>14506</v>
      </c>
      <c r="U5" s="2">
        <v>19937</v>
      </c>
      <c r="V5" s="2">
        <v>5253</v>
      </c>
      <c r="W5" s="2">
        <v>17433</v>
      </c>
      <c r="X5" s="2">
        <v>130</v>
      </c>
      <c r="Y5" s="2">
        <v>4064</v>
      </c>
      <c r="Z5" s="2">
        <v>8162</v>
      </c>
      <c r="AA5" s="2">
        <v>9034</v>
      </c>
      <c r="AB5" s="2">
        <v>3567</v>
      </c>
      <c r="AC5" s="2">
        <v>7916</v>
      </c>
      <c r="AD5" s="8">
        <v>56391</v>
      </c>
      <c r="AE5" s="2">
        <v>419</v>
      </c>
      <c r="AF5" s="2">
        <v>2453</v>
      </c>
      <c r="AG5" s="2">
        <v>1706</v>
      </c>
      <c r="AH5" s="2">
        <v>13026</v>
      </c>
      <c r="AI5" s="2">
        <v>14237</v>
      </c>
      <c r="AJ5" s="2">
        <v>12437</v>
      </c>
      <c r="AK5" s="2">
        <v>1847</v>
      </c>
      <c r="AL5" s="2">
        <v>4954</v>
      </c>
      <c r="AM5" s="2">
        <v>5312</v>
      </c>
      <c r="AN5" s="8">
        <v>242513</v>
      </c>
      <c r="AO5" s="2">
        <v>15135</v>
      </c>
      <c r="AP5" s="2">
        <v>57310</v>
      </c>
      <c r="AQ5" s="2">
        <v>2837</v>
      </c>
      <c r="AR5" s="2">
        <v>23399</v>
      </c>
      <c r="AS5" s="2">
        <v>4024</v>
      </c>
      <c r="AT5" s="2">
        <v>27050</v>
      </c>
      <c r="AU5" s="2">
        <v>170068</v>
      </c>
      <c r="AV5" s="2">
        <v>54921</v>
      </c>
      <c r="AW5" s="2">
        <v>17794</v>
      </c>
      <c r="AX5" s="2">
        <v>23875</v>
      </c>
      <c r="AY5" s="2">
        <v>9892</v>
      </c>
      <c r="AZ5" s="2">
        <v>63586</v>
      </c>
      <c r="BA5" s="8">
        <v>377000</v>
      </c>
      <c r="BB5">
        <v>65544</v>
      </c>
      <c r="BC5">
        <v>26660</v>
      </c>
      <c r="BD5">
        <v>12333</v>
      </c>
      <c r="BE5">
        <v>10665</v>
      </c>
      <c r="BF5">
        <v>15886</v>
      </c>
      <c r="BG5">
        <v>67384</v>
      </c>
      <c r="BH5">
        <v>7617</v>
      </c>
      <c r="BI5">
        <v>12663</v>
      </c>
      <c r="BJ5">
        <v>10909</v>
      </c>
      <c r="BK5">
        <v>8888</v>
      </c>
      <c r="BL5">
        <v>4344</v>
      </c>
      <c r="BM5">
        <v>22963</v>
      </c>
      <c r="BN5">
        <v>798</v>
      </c>
      <c r="BO5">
        <v>243274</v>
      </c>
      <c r="BP5">
        <v>8820</v>
      </c>
      <c r="BQ5">
        <v>14396</v>
      </c>
      <c r="BR5">
        <v>134147</v>
      </c>
      <c r="BS5">
        <v>45374</v>
      </c>
      <c r="BT5">
        <v>39440</v>
      </c>
      <c r="BU5">
        <v>1097</v>
      </c>
      <c r="BV5" s="8">
        <v>83602</v>
      </c>
      <c r="BW5">
        <v>6244</v>
      </c>
      <c r="BX5">
        <v>13983</v>
      </c>
      <c r="BY5">
        <v>34498</v>
      </c>
      <c r="BZ5">
        <v>27896</v>
      </c>
      <c r="CA5">
        <v>981</v>
      </c>
      <c r="CB5" s="8">
        <v>18065</v>
      </c>
      <c r="CC5" s="8">
        <v>27882</v>
      </c>
      <c r="CD5">
        <v>15224</v>
      </c>
      <c r="CE5">
        <v>11596</v>
      </c>
      <c r="CF5">
        <v>1062</v>
      </c>
      <c r="CG5" s="8">
        <v>10308</v>
      </c>
    </row>
    <row r="6" spans="1:85" ht="12.75">
      <c r="A6" t="s">
        <v>86</v>
      </c>
      <c r="B6" t="s">
        <v>87</v>
      </c>
      <c r="C6" t="s">
        <v>89</v>
      </c>
      <c r="D6" s="2">
        <v>266169</v>
      </c>
      <c r="E6" s="8">
        <v>206068</v>
      </c>
      <c r="F6" s="8">
        <v>182975</v>
      </c>
      <c r="G6" s="2">
        <v>172617</v>
      </c>
      <c r="H6" s="2">
        <v>5138</v>
      </c>
      <c r="I6" s="2">
        <v>1830</v>
      </c>
      <c r="J6" s="2">
        <v>3294</v>
      </c>
      <c r="K6" s="2">
        <v>96</v>
      </c>
      <c r="L6" s="2">
        <v>5984</v>
      </c>
      <c r="M6" s="2">
        <v>182</v>
      </c>
      <c r="N6" s="8">
        <v>13631</v>
      </c>
      <c r="O6" s="2">
        <v>12879</v>
      </c>
      <c r="P6" s="2">
        <v>193</v>
      </c>
      <c r="Q6" s="2">
        <v>244</v>
      </c>
      <c r="R6" s="2">
        <v>226</v>
      </c>
      <c r="S6" s="2">
        <v>163</v>
      </c>
      <c r="T6" s="2">
        <v>2008</v>
      </c>
      <c r="U6" s="2">
        <v>1720</v>
      </c>
      <c r="V6" s="2">
        <v>312</v>
      </c>
      <c r="W6" s="2">
        <v>2154</v>
      </c>
      <c r="X6" s="2">
        <v>20</v>
      </c>
      <c r="Y6" s="2">
        <v>323</v>
      </c>
      <c r="Z6" s="2">
        <v>3915</v>
      </c>
      <c r="AA6" s="2">
        <v>1272</v>
      </c>
      <c r="AB6" s="2">
        <v>329</v>
      </c>
      <c r="AC6" s="2">
        <v>752</v>
      </c>
      <c r="AD6" s="8">
        <v>3296</v>
      </c>
      <c r="AE6" s="2">
        <v>40</v>
      </c>
      <c r="AF6" s="2">
        <v>156</v>
      </c>
      <c r="AG6" s="2">
        <v>88</v>
      </c>
      <c r="AH6" s="2">
        <v>946</v>
      </c>
      <c r="AI6" s="2">
        <v>467</v>
      </c>
      <c r="AJ6" s="2">
        <v>893</v>
      </c>
      <c r="AK6" s="2">
        <v>99</v>
      </c>
      <c r="AL6" s="2">
        <v>295</v>
      </c>
      <c r="AM6" s="2">
        <v>312</v>
      </c>
      <c r="AN6" s="8">
        <v>24741</v>
      </c>
      <c r="AO6" s="2">
        <v>1279</v>
      </c>
      <c r="AP6" s="2">
        <v>13859</v>
      </c>
      <c r="AQ6" s="2">
        <v>445</v>
      </c>
      <c r="AR6" s="2">
        <v>6121</v>
      </c>
      <c r="AS6" s="2">
        <v>1282</v>
      </c>
      <c r="AT6" s="2">
        <v>6011</v>
      </c>
      <c r="AU6" s="2">
        <v>9603</v>
      </c>
      <c r="AV6" s="2">
        <v>1090</v>
      </c>
      <c r="AW6" s="2">
        <v>982</v>
      </c>
      <c r="AX6" s="2">
        <v>1599</v>
      </c>
      <c r="AY6" s="2">
        <v>685</v>
      </c>
      <c r="AZ6" s="2">
        <v>5247</v>
      </c>
      <c r="BA6" s="8">
        <v>11750</v>
      </c>
      <c r="BB6">
        <v>2036</v>
      </c>
      <c r="BC6">
        <v>907</v>
      </c>
      <c r="BD6">
        <v>349</v>
      </c>
      <c r="BE6">
        <v>259</v>
      </c>
      <c r="BF6">
        <v>521</v>
      </c>
      <c r="BG6">
        <v>4357</v>
      </c>
      <c r="BH6">
        <v>382</v>
      </c>
      <c r="BI6">
        <v>710</v>
      </c>
      <c r="BJ6">
        <v>281</v>
      </c>
      <c r="BK6">
        <v>452</v>
      </c>
      <c r="BL6">
        <v>327</v>
      </c>
      <c r="BM6">
        <v>2205</v>
      </c>
      <c r="BN6">
        <v>41</v>
      </c>
      <c r="BO6">
        <v>5316</v>
      </c>
      <c r="BP6">
        <v>97</v>
      </c>
      <c r="BQ6">
        <v>1182</v>
      </c>
      <c r="BR6">
        <v>2307</v>
      </c>
      <c r="BS6">
        <v>1256</v>
      </c>
      <c r="BT6">
        <v>457</v>
      </c>
      <c r="BU6">
        <v>17</v>
      </c>
      <c r="BV6" s="8">
        <v>14957</v>
      </c>
      <c r="BW6">
        <v>698</v>
      </c>
      <c r="BX6">
        <v>1253</v>
      </c>
      <c r="BY6">
        <v>9995</v>
      </c>
      <c r="BZ6">
        <v>2873</v>
      </c>
      <c r="CA6">
        <v>138</v>
      </c>
      <c r="CB6" s="8">
        <v>3700</v>
      </c>
      <c r="CC6" s="8">
        <v>3730</v>
      </c>
      <c r="CD6">
        <v>2171</v>
      </c>
      <c r="CE6">
        <v>1499</v>
      </c>
      <c r="CF6">
        <v>60</v>
      </c>
      <c r="CG6" s="8">
        <v>1223</v>
      </c>
    </row>
    <row r="7" spans="2:85" ht="12.75">
      <c r="B7" t="s">
        <v>257</v>
      </c>
      <c r="D7" s="2">
        <v>3229</v>
      </c>
      <c r="E7" s="8">
        <v>2529</v>
      </c>
      <c r="F7" s="8">
        <v>2253</v>
      </c>
      <c r="G7" s="2">
        <v>2171</v>
      </c>
      <c r="H7" s="2">
        <v>36</v>
      </c>
      <c r="I7" s="2">
        <v>6</v>
      </c>
      <c r="J7" s="2">
        <v>33</v>
      </c>
      <c r="K7" s="2">
        <v>7</v>
      </c>
      <c r="L7" s="2">
        <v>112</v>
      </c>
      <c r="M7" s="2">
        <v>0</v>
      </c>
      <c r="N7" s="8">
        <v>115</v>
      </c>
      <c r="O7" s="2">
        <v>112</v>
      </c>
      <c r="P7" s="2">
        <v>0</v>
      </c>
      <c r="Q7" s="2">
        <v>6</v>
      </c>
      <c r="R7" s="2">
        <v>0</v>
      </c>
      <c r="S7" s="2">
        <v>0</v>
      </c>
      <c r="T7" s="2">
        <v>12</v>
      </c>
      <c r="U7" s="2">
        <v>11</v>
      </c>
      <c r="V7" s="2">
        <v>0</v>
      </c>
      <c r="W7" s="2">
        <v>37</v>
      </c>
      <c r="X7" s="2">
        <v>0</v>
      </c>
      <c r="Y7" s="2">
        <v>0</v>
      </c>
      <c r="Z7" s="2">
        <v>40</v>
      </c>
      <c r="AA7" s="2">
        <v>6</v>
      </c>
      <c r="AB7" s="2">
        <v>0</v>
      </c>
      <c r="AC7" s="2">
        <v>3</v>
      </c>
      <c r="AD7" s="8">
        <v>49</v>
      </c>
      <c r="AE7" s="2">
        <v>3</v>
      </c>
      <c r="AF7" s="2">
        <v>0</v>
      </c>
      <c r="AG7" s="2">
        <v>3</v>
      </c>
      <c r="AH7" s="2">
        <v>9</v>
      </c>
      <c r="AI7" s="2">
        <v>11</v>
      </c>
      <c r="AJ7" s="2">
        <v>23</v>
      </c>
      <c r="AK7" s="2">
        <v>0</v>
      </c>
      <c r="AL7" s="2">
        <v>0</v>
      </c>
      <c r="AM7" s="2">
        <v>0</v>
      </c>
      <c r="AN7" s="8">
        <v>325</v>
      </c>
      <c r="AO7" s="2">
        <v>15</v>
      </c>
      <c r="AP7" s="2">
        <v>206</v>
      </c>
      <c r="AQ7" s="2">
        <v>7</v>
      </c>
      <c r="AR7" s="2">
        <v>85</v>
      </c>
      <c r="AS7" s="2">
        <v>19</v>
      </c>
      <c r="AT7" s="2">
        <v>95</v>
      </c>
      <c r="AU7" s="2">
        <v>104</v>
      </c>
      <c r="AV7" s="2">
        <v>16</v>
      </c>
      <c r="AW7" s="2">
        <v>16</v>
      </c>
      <c r="AX7" s="2">
        <v>0</v>
      </c>
      <c r="AY7" s="2">
        <v>3</v>
      </c>
      <c r="AZ7" s="2">
        <v>69</v>
      </c>
      <c r="BA7" s="8">
        <v>108</v>
      </c>
      <c r="BB7">
        <v>13</v>
      </c>
      <c r="BC7">
        <v>3</v>
      </c>
      <c r="BD7">
        <v>6</v>
      </c>
      <c r="BE7">
        <v>4</v>
      </c>
      <c r="BF7">
        <v>0</v>
      </c>
      <c r="BG7">
        <v>48</v>
      </c>
      <c r="BH7">
        <v>0</v>
      </c>
      <c r="BI7">
        <v>0</v>
      </c>
      <c r="BJ7">
        <v>6</v>
      </c>
      <c r="BK7">
        <v>0</v>
      </c>
      <c r="BL7">
        <v>0</v>
      </c>
      <c r="BM7">
        <v>42</v>
      </c>
      <c r="BN7">
        <v>0</v>
      </c>
      <c r="BO7">
        <v>47</v>
      </c>
      <c r="BP7">
        <v>3</v>
      </c>
      <c r="BQ7">
        <v>17</v>
      </c>
      <c r="BR7">
        <v>13</v>
      </c>
      <c r="BS7">
        <v>8</v>
      </c>
      <c r="BT7">
        <v>6</v>
      </c>
      <c r="BU7">
        <v>0</v>
      </c>
      <c r="BV7" s="8">
        <v>185</v>
      </c>
      <c r="BW7">
        <v>0</v>
      </c>
      <c r="BX7">
        <v>12</v>
      </c>
      <c r="BY7">
        <v>149</v>
      </c>
      <c r="BZ7">
        <v>24</v>
      </c>
      <c r="CA7">
        <v>0</v>
      </c>
      <c r="CB7" s="8">
        <v>63</v>
      </c>
      <c r="CC7" s="8">
        <v>6</v>
      </c>
      <c r="CD7">
        <v>0</v>
      </c>
      <c r="CE7">
        <v>3</v>
      </c>
      <c r="CF7">
        <v>3</v>
      </c>
      <c r="CG7" s="8">
        <v>13</v>
      </c>
    </row>
    <row r="8" spans="2:85" ht="12.75">
      <c r="B8" t="s">
        <v>91</v>
      </c>
      <c r="D8" s="3">
        <v>2746.3</v>
      </c>
      <c r="E8" s="16">
        <v>2141.55</v>
      </c>
      <c r="F8" s="16">
        <v>1908.9</v>
      </c>
      <c r="G8" s="3">
        <v>1841.05</v>
      </c>
      <c r="H8" s="3">
        <v>29.7</v>
      </c>
      <c r="I8" s="3">
        <v>3.75</v>
      </c>
      <c r="J8" s="3">
        <v>27.4</v>
      </c>
      <c r="K8" s="3">
        <v>7</v>
      </c>
      <c r="L8" s="3">
        <v>89.95</v>
      </c>
      <c r="M8" s="3">
        <v>0</v>
      </c>
      <c r="N8" s="16">
        <v>98.1</v>
      </c>
      <c r="O8" s="3">
        <v>95.1</v>
      </c>
      <c r="P8" s="3">
        <v>0</v>
      </c>
      <c r="Q8" s="3">
        <v>5.4</v>
      </c>
      <c r="R8" s="3">
        <v>0</v>
      </c>
      <c r="S8" s="3">
        <v>0</v>
      </c>
      <c r="T8" s="3">
        <v>9.6</v>
      </c>
      <c r="U8" s="3">
        <v>10.25</v>
      </c>
      <c r="V8" s="3">
        <v>0</v>
      </c>
      <c r="W8" s="3">
        <v>30.3</v>
      </c>
      <c r="X8" s="3">
        <v>0</v>
      </c>
      <c r="Y8" s="3">
        <v>0</v>
      </c>
      <c r="Z8" s="3">
        <v>37</v>
      </c>
      <c r="AA8" s="3">
        <v>2.55</v>
      </c>
      <c r="AB8" s="3">
        <v>0</v>
      </c>
      <c r="AC8" s="3">
        <v>3</v>
      </c>
      <c r="AD8" s="16">
        <v>44.6</v>
      </c>
      <c r="AE8" s="3">
        <v>3</v>
      </c>
      <c r="AF8" s="3">
        <v>0</v>
      </c>
      <c r="AG8" s="3">
        <v>3</v>
      </c>
      <c r="AH8" s="3">
        <v>7.2</v>
      </c>
      <c r="AI8" s="3">
        <v>9</v>
      </c>
      <c r="AJ8" s="3">
        <v>22.4</v>
      </c>
      <c r="AK8" s="3">
        <v>0</v>
      </c>
      <c r="AL8" s="3">
        <v>0</v>
      </c>
      <c r="AM8" s="3">
        <v>0</v>
      </c>
      <c r="AN8" s="16">
        <v>293.9</v>
      </c>
      <c r="AO8" s="3">
        <v>15</v>
      </c>
      <c r="AP8" s="3">
        <v>185.95</v>
      </c>
      <c r="AQ8" s="3">
        <v>5.4</v>
      </c>
      <c r="AR8" s="3">
        <v>77.45</v>
      </c>
      <c r="AS8" s="3">
        <v>17.8</v>
      </c>
      <c r="AT8" s="3">
        <v>85.3</v>
      </c>
      <c r="AU8" s="3">
        <v>92.95</v>
      </c>
      <c r="AV8" s="3">
        <v>15.4</v>
      </c>
      <c r="AW8" s="3">
        <v>13.2</v>
      </c>
      <c r="AX8" s="3">
        <v>0</v>
      </c>
      <c r="AY8" s="3">
        <v>3</v>
      </c>
      <c r="AZ8" s="3">
        <v>61.35</v>
      </c>
      <c r="BA8" s="16">
        <v>90.85</v>
      </c>
      <c r="BB8" s="3">
        <v>10</v>
      </c>
      <c r="BC8" s="3">
        <v>3</v>
      </c>
      <c r="BD8" s="3">
        <v>6</v>
      </c>
      <c r="BE8" s="3">
        <v>1</v>
      </c>
      <c r="BF8" s="3">
        <v>0</v>
      </c>
      <c r="BG8" s="3">
        <v>39.45</v>
      </c>
      <c r="BH8" s="3">
        <v>0</v>
      </c>
      <c r="BI8" s="3">
        <v>0</v>
      </c>
      <c r="BJ8" s="3">
        <v>5.25</v>
      </c>
      <c r="BK8" s="3">
        <v>0</v>
      </c>
      <c r="BL8" s="3">
        <v>0</v>
      </c>
      <c r="BM8" s="3">
        <v>34.2</v>
      </c>
      <c r="BN8" s="3">
        <v>0</v>
      </c>
      <c r="BO8" s="3">
        <v>41.4</v>
      </c>
      <c r="BP8" s="3">
        <v>3</v>
      </c>
      <c r="BQ8" s="3">
        <v>14.75</v>
      </c>
      <c r="BR8" s="3">
        <v>11.05</v>
      </c>
      <c r="BS8" s="3">
        <v>7.2</v>
      </c>
      <c r="BT8" s="3">
        <v>5.4</v>
      </c>
      <c r="BU8" s="3">
        <v>0</v>
      </c>
      <c r="BV8" s="16">
        <v>146.75</v>
      </c>
      <c r="BW8" s="3">
        <v>0</v>
      </c>
      <c r="BX8" s="3">
        <v>8.55</v>
      </c>
      <c r="BY8" s="3">
        <v>120.3</v>
      </c>
      <c r="BZ8" s="3">
        <v>17.9</v>
      </c>
      <c r="CA8" s="3">
        <v>0</v>
      </c>
      <c r="CB8" s="16">
        <v>56.35</v>
      </c>
      <c r="CC8" s="16">
        <v>4.5</v>
      </c>
      <c r="CD8" s="3">
        <v>0</v>
      </c>
      <c r="CE8" s="3">
        <v>2.25</v>
      </c>
      <c r="CF8" s="3">
        <v>2.25</v>
      </c>
      <c r="CG8" s="16">
        <v>12.4</v>
      </c>
    </row>
    <row r="11" ht="12.75">
      <c r="A11" s="4" t="s">
        <v>92</v>
      </c>
    </row>
    <row r="14" spans="1:85" ht="12.75">
      <c r="A14" t="s">
        <v>85</v>
      </c>
      <c r="D14" s="5">
        <f aca="true" t="shared" si="0" ref="D14:AI14">D2/$D2*100</f>
        <v>100</v>
      </c>
      <c r="E14" s="13">
        <f t="shared" si="0"/>
        <v>93.9595498367124</v>
      </c>
      <c r="F14" s="13">
        <f t="shared" si="0"/>
        <v>91.09274723859129</v>
      </c>
      <c r="G14" s="5">
        <f t="shared" si="0"/>
        <v>83.698732383335</v>
      </c>
      <c r="H14" s="5">
        <f t="shared" si="0"/>
        <v>1.573666119441106</v>
      </c>
      <c r="I14" s="5">
        <f t="shared" si="0"/>
        <v>0.42845271108004557</v>
      </c>
      <c r="J14" s="5">
        <f t="shared" si="0"/>
        <v>5.377328920787621</v>
      </c>
      <c r="K14" s="5">
        <f t="shared" si="0"/>
        <v>0.014567103947517996</v>
      </c>
      <c r="L14" s="5">
        <f t="shared" si="0"/>
        <v>0.9089346364572741</v>
      </c>
      <c r="M14" s="5">
        <f t="shared" si="0"/>
        <v>0.055407260562812484</v>
      </c>
      <c r="N14" s="13">
        <f t="shared" si="0"/>
        <v>1.441420796267378</v>
      </c>
      <c r="O14" s="5">
        <f t="shared" si="0"/>
        <v>1.3098595370700803</v>
      </c>
      <c r="P14" s="5">
        <f t="shared" si="0"/>
        <v>0.03568661845578476</v>
      </c>
      <c r="Q14" s="5">
        <f t="shared" si="0"/>
        <v>0.03923375918749802</v>
      </c>
      <c r="R14" s="5">
        <f t="shared" si="0"/>
        <v>0.03314635840847981</v>
      </c>
      <c r="S14" s="5">
        <f t="shared" si="0"/>
        <v>0.020433529003813004</v>
      </c>
      <c r="T14" s="5">
        <f t="shared" si="0"/>
        <v>0.17189797547038815</v>
      </c>
      <c r="U14" s="5">
        <f t="shared" si="0"/>
        <v>0.46799583627935604</v>
      </c>
      <c r="V14" s="5">
        <f t="shared" si="0"/>
        <v>0.06384084705874396</v>
      </c>
      <c r="W14" s="5">
        <f t="shared" si="0"/>
        <v>0.19603428897583247</v>
      </c>
      <c r="X14" s="5">
        <f t="shared" si="0"/>
        <v>0.002132896106284788</v>
      </c>
      <c r="Y14" s="5">
        <f t="shared" si="0"/>
        <v>0.0706834083510684</v>
      </c>
      <c r="Z14" s="5">
        <f t="shared" si="0"/>
        <v>0.06891944562533017</v>
      </c>
      <c r="AA14" s="5">
        <f t="shared" si="0"/>
        <v>0.09907974948501128</v>
      </c>
      <c r="AB14" s="5">
        <f t="shared" si="0"/>
        <v>0.04077482466248937</v>
      </c>
      <c r="AC14" s="5">
        <f t="shared" si="0"/>
        <v>0.1315612591972978</v>
      </c>
      <c r="AD14" s="13">
        <f t="shared" si="0"/>
        <v>0.4610399048336345</v>
      </c>
      <c r="AE14" s="5">
        <f t="shared" si="0"/>
        <v>0.004300379716995815</v>
      </c>
      <c r="AF14" s="5">
        <f t="shared" si="0"/>
        <v>0.02274704874432371</v>
      </c>
      <c r="AG14" s="5">
        <f t="shared" si="0"/>
        <v>0.013840766354566962</v>
      </c>
      <c r="AH14" s="5">
        <f t="shared" si="0"/>
        <v>0.11165422887197311</v>
      </c>
      <c r="AI14" s="5">
        <f t="shared" si="0"/>
        <v>0.10163538175650566</v>
      </c>
      <c r="AJ14" s="5">
        <f aca="true" t="shared" si="1" ref="AJ14:BO14">AJ2/$D2*100</f>
        <v>0.0892741919801723</v>
      </c>
      <c r="AK14" s="5">
        <f t="shared" si="1"/>
        <v>0.019816718508211727</v>
      </c>
      <c r="AL14" s="5">
        <f t="shared" si="1"/>
        <v>0.05341655753028002</v>
      </c>
      <c r="AM14" s="5">
        <f t="shared" si="1"/>
        <v>0.044354631370605184</v>
      </c>
      <c r="AN14" s="13">
        <f t="shared" si="1"/>
        <v>1.5544008794756903</v>
      </c>
      <c r="AO14" s="5">
        <f t="shared" si="1"/>
        <v>0.13203779814717045</v>
      </c>
      <c r="AP14" s="5">
        <f t="shared" si="1"/>
        <v>0.3796189978862423</v>
      </c>
      <c r="AQ14" s="5">
        <f t="shared" si="1"/>
        <v>0.016223461103930147</v>
      </c>
      <c r="AR14" s="5">
        <f t="shared" si="1"/>
        <v>0.1670922338831645</v>
      </c>
      <c r="AS14" s="5">
        <f t="shared" si="1"/>
        <v>0.03251225416066541</v>
      </c>
      <c r="AT14" s="5">
        <f t="shared" si="1"/>
        <v>0.16379104873848227</v>
      </c>
      <c r="AU14" s="5">
        <f t="shared" si="1"/>
        <v>1.0427440834422774</v>
      </c>
      <c r="AV14" s="5">
        <f t="shared" si="1"/>
        <v>0.24465279103098359</v>
      </c>
      <c r="AW14" s="5">
        <f t="shared" si="1"/>
        <v>0.08334243497107217</v>
      </c>
      <c r="AX14" s="5">
        <f t="shared" si="1"/>
        <v>0.25422007906088623</v>
      </c>
      <c r="AY14" s="5">
        <f t="shared" si="1"/>
        <v>0.09061349701267724</v>
      </c>
      <c r="AZ14" s="5">
        <f t="shared" si="1"/>
        <v>0.36991528136665836</v>
      </c>
      <c r="BA14" s="13">
        <f t="shared" si="1"/>
        <v>3.0634959712090537</v>
      </c>
      <c r="BB14" s="5">
        <f t="shared" si="1"/>
        <v>0.41452163290836563</v>
      </c>
      <c r="BC14" s="5">
        <f t="shared" si="1"/>
        <v>0.145580727658067</v>
      </c>
      <c r="BD14" s="5">
        <f t="shared" si="1"/>
        <v>0.07833493294136211</v>
      </c>
      <c r="BE14" s="5">
        <f t="shared" si="1"/>
        <v>0.05921188604969886</v>
      </c>
      <c r="BF14" s="5">
        <f t="shared" si="1"/>
        <v>0.13139408625923765</v>
      </c>
      <c r="BG14" s="5">
        <f t="shared" si="1"/>
        <v>0.7122470279533906</v>
      </c>
      <c r="BH14" s="5">
        <f t="shared" si="1"/>
        <v>0.09311532649950859</v>
      </c>
      <c r="BI14" s="5">
        <f t="shared" si="1"/>
        <v>0.1683854222431011</v>
      </c>
      <c r="BJ14" s="5">
        <f t="shared" si="1"/>
        <v>0.06970727211503897</v>
      </c>
      <c r="BK14" s="5">
        <f t="shared" si="1"/>
        <v>0.089185801691083</v>
      </c>
      <c r="BL14" s="5">
        <f t="shared" si="1"/>
        <v>0.07188820642191575</v>
      </c>
      <c r="BM14" s="5">
        <f t="shared" si="1"/>
        <v>0.21996499898274308</v>
      </c>
      <c r="BN14" s="5">
        <f t="shared" si="1"/>
        <v>0.006241123020912605</v>
      </c>
      <c r="BO14" s="5">
        <f t="shared" si="1"/>
        <v>1.930486187326385</v>
      </c>
      <c r="BP14" s="5">
        <f aca="true" t="shared" si="2" ref="BP14:CG14">BP2/$D2*100</f>
        <v>0.02787752856754928</v>
      </c>
      <c r="BQ14" s="5">
        <f t="shared" si="2"/>
        <v>0.29407064874398553</v>
      </c>
      <c r="BR14" s="5">
        <f t="shared" si="2"/>
        <v>0.876103408644678</v>
      </c>
      <c r="BS14" s="5">
        <f t="shared" si="2"/>
        <v>0.5922110938421252</v>
      </c>
      <c r="BT14" s="5">
        <f t="shared" si="2"/>
        <v>0.1286040275688543</v>
      </c>
      <c r="BU14" s="5">
        <f t="shared" si="2"/>
        <v>0.011619479959192894</v>
      </c>
      <c r="BV14" s="13">
        <f t="shared" si="2"/>
        <v>0.8973439794184366</v>
      </c>
      <c r="BW14" s="5">
        <f t="shared" si="2"/>
        <v>0.11817397345631933</v>
      </c>
      <c r="BX14" s="5">
        <f t="shared" si="2"/>
        <v>0.2765386270559293</v>
      </c>
      <c r="BY14" s="5">
        <f t="shared" si="2"/>
        <v>0.2804162706077155</v>
      </c>
      <c r="BZ14" s="5">
        <f t="shared" si="2"/>
        <v>0.2060685083154894</v>
      </c>
      <c r="CA14" s="5">
        <f t="shared" si="2"/>
        <v>0.01614659998298295</v>
      </c>
      <c r="CB14" s="13">
        <f t="shared" si="2"/>
        <v>0.14178186675525167</v>
      </c>
      <c r="CC14" s="13">
        <f t="shared" si="2"/>
        <v>0.3045372118889704</v>
      </c>
      <c r="CD14" s="5">
        <f t="shared" si="2"/>
        <v>0.18979316595491988</v>
      </c>
      <c r="CE14" s="5">
        <f t="shared" si="2"/>
        <v>0.10457916268878341</v>
      </c>
      <c r="CF14" s="5">
        <f t="shared" si="2"/>
        <v>0.010164883245267143</v>
      </c>
      <c r="CG14" s="13">
        <f t="shared" si="2"/>
        <v>0.07889025454020562</v>
      </c>
    </row>
    <row r="15" spans="1:85" ht="12.75">
      <c r="A15" t="s">
        <v>86</v>
      </c>
      <c r="D15" s="5">
        <f aca="true" t="shared" si="3" ref="D15:AI15">D3/$D3*100</f>
        <v>100</v>
      </c>
      <c r="E15" s="13">
        <f t="shared" si="3"/>
        <v>93.70405453886357</v>
      </c>
      <c r="F15" s="13">
        <f t="shared" si="3"/>
        <v>90.75270227734966</v>
      </c>
      <c r="G15" s="5">
        <f t="shared" si="3"/>
        <v>87.44326050410113</v>
      </c>
      <c r="H15" s="5">
        <f t="shared" si="3"/>
        <v>1.6170042791616268</v>
      </c>
      <c r="I15" s="5">
        <f t="shared" si="3"/>
        <v>0.43778819239716954</v>
      </c>
      <c r="J15" s="5">
        <f t="shared" si="3"/>
        <v>1.240792643194951</v>
      </c>
      <c r="K15" s="5">
        <f t="shared" si="3"/>
        <v>0.013856658494785927</v>
      </c>
      <c r="L15" s="5">
        <f t="shared" si="3"/>
        <v>0.9367072651769025</v>
      </c>
      <c r="M15" s="5">
        <f t="shared" si="3"/>
        <v>0.056065639819555334</v>
      </c>
      <c r="N15" s="13">
        <f t="shared" si="3"/>
        <v>1.4785109560298655</v>
      </c>
      <c r="O15" s="5">
        <f t="shared" si="3"/>
        <v>1.3432574332100005</v>
      </c>
      <c r="P15" s="5">
        <f t="shared" si="3"/>
        <v>0.03678557188305924</v>
      </c>
      <c r="Q15" s="5">
        <f t="shared" si="3"/>
        <v>0.04028382360174584</v>
      </c>
      <c r="R15" s="5">
        <f t="shared" si="3"/>
        <v>0.03445747417149586</v>
      </c>
      <c r="S15" s="5">
        <f t="shared" si="3"/>
        <v>0.021115683439844143</v>
      </c>
      <c r="T15" s="5">
        <f t="shared" si="3"/>
        <v>0.1781930872551689</v>
      </c>
      <c r="U15" s="5">
        <f t="shared" si="3"/>
        <v>0.4750174052777121</v>
      </c>
      <c r="V15" s="5">
        <f t="shared" si="3"/>
        <v>0.06465558775706326</v>
      </c>
      <c r="W15" s="5">
        <f t="shared" si="3"/>
        <v>0.20097547701124593</v>
      </c>
      <c r="X15" s="5">
        <f t="shared" si="3"/>
        <v>0.0021937843820501145</v>
      </c>
      <c r="Y15" s="5">
        <f t="shared" si="3"/>
        <v>0.07252309278582553</v>
      </c>
      <c r="Z15" s="5">
        <f t="shared" si="3"/>
        <v>0.07192682300480449</v>
      </c>
      <c r="AA15" s="5">
        <f t="shared" si="3"/>
        <v>0.10262962910127023</v>
      </c>
      <c r="AB15" s="5">
        <f t="shared" si="3"/>
        <v>0.04249999353871483</v>
      </c>
      <c r="AC15" s="5">
        <f t="shared" si="3"/>
        <v>0.1352535228198652</v>
      </c>
      <c r="AD15" s="13">
        <f t="shared" si="3"/>
        <v>0.48006840048759</v>
      </c>
      <c r="AE15" s="5">
        <f t="shared" si="3"/>
        <v>0.004505601690036134</v>
      </c>
      <c r="AF15" s="5">
        <f t="shared" si="3"/>
        <v>0.023645251145677438</v>
      </c>
      <c r="AG15" s="5">
        <f t="shared" si="3"/>
        <v>0.014402052014627699</v>
      </c>
      <c r="AH15" s="5">
        <f t="shared" si="3"/>
        <v>0.11534462429519335</v>
      </c>
      <c r="AI15" s="5">
        <f t="shared" si="3"/>
        <v>0.10664071353264387</v>
      </c>
      <c r="AJ15" s="5">
        <f aca="true" t="shared" si="4" ref="AJ15:BO15">AJ3/$D3*100</f>
        <v>0.09360621541851494</v>
      </c>
      <c r="AK15" s="5">
        <f t="shared" si="4"/>
        <v>0.020492958003009883</v>
      </c>
      <c r="AL15" s="5">
        <f t="shared" si="4"/>
        <v>0.05545512468540409</v>
      </c>
      <c r="AM15" s="5">
        <f t="shared" si="4"/>
        <v>0.045975859702482545</v>
      </c>
      <c r="AN15" s="13">
        <f t="shared" si="4"/>
        <v>1.6244138978397757</v>
      </c>
      <c r="AO15" s="5">
        <f t="shared" si="4"/>
        <v>0.13668823338512062</v>
      </c>
      <c r="AP15" s="5">
        <f t="shared" si="4"/>
        <v>0.3995964006551153</v>
      </c>
      <c r="AQ15" s="5">
        <f t="shared" si="4"/>
        <v>0.017092388705787488</v>
      </c>
      <c r="AR15" s="5">
        <f t="shared" si="4"/>
        <v>0.17576730712214134</v>
      </c>
      <c r="AS15" s="5">
        <f t="shared" si="4"/>
        <v>0.03427635468169766</v>
      </c>
      <c r="AT15" s="5">
        <f t="shared" si="4"/>
        <v>0.17246035014548883</v>
      </c>
      <c r="AU15" s="5">
        <f t="shared" si="4"/>
        <v>1.0881292637995397</v>
      </c>
      <c r="AV15" s="5">
        <f t="shared" si="4"/>
        <v>0.25665852734673317</v>
      </c>
      <c r="AW15" s="5">
        <f t="shared" si="4"/>
        <v>0.08658732642622288</v>
      </c>
      <c r="AX15" s="5">
        <f t="shared" si="4"/>
        <v>0.2631360929200778</v>
      </c>
      <c r="AY15" s="5">
        <f t="shared" si="4"/>
        <v>0.09438360468933418</v>
      </c>
      <c r="AZ15" s="5">
        <f t="shared" si="4"/>
        <v>0.38736371241717166</v>
      </c>
      <c r="BA15" s="13">
        <f t="shared" si="4"/>
        <v>3.188919980615738</v>
      </c>
      <c r="BB15" s="5">
        <f t="shared" si="4"/>
        <v>0.4300020893862941</v>
      </c>
      <c r="BC15" s="5">
        <f t="shared" si="4"/>
        <v>0.15213426627914692</v>
      </c>
      <c r="BD15" s="5">
        <f t="shared" si="4"/>
        <v>0.08178257232045265</v>
      </c>
      <c r="BE15" s="5">
        <f t="shared" si="4"/>
        <v>0.06090295473248031</v>
      </c>
      <c r="BF15" s="5">
        <f t="shared" si="4"/>
        <v>0.13518229605421422</v>
      </c>
      <c r="BG15" s="5">
        <f t="shared" si="4"/>
        <v>0.7338473314515764</v>
      </c>
      <c r="BH15" s="5">
        <f t="shared" si="4"/>
        <v>0.09605641615690858</v>
      </c>
      <c r="BI15" s="5">
        <f t="shared" si="4"/>
        <v>0.17251122640666808</v>
      </c>
      <c r="BJ15" s="5">
        <f t="shared" si="4"/>
        <v>0.07188205189496673</v>
      </c>
      <c r="BK15" s="5">
        <f t="shared" si="4"/>
        <v>0.09169733809906874</v>
      </c>
      <c r="BL15" s="5">
        <f t="shared" si="4"/>
        <v>0.07392727759437337</v>
      </c>
      <c r="BM15" s="5">
        <f t="shared" si="4"/>
        <v>0.22777302129959096</v>
      </c>
      <c r="BN15" s="5">
        <f t="shared" si="4"/>
        <v>0.0065182665822880485</v>
      </c>
      <c r="BO15" s="5">
        <f t="shared" si="4"/>
        <v>2.0185522931955786</v>
      </c>
      <c r="BP15" s="5">
        <f aca="true" t="shared" si="5" ref="BP15:CG15">BP3/$D3*100</f>
        <v>0.029469565525480246</v>
      </c>
      <c r="BQ15" s="5">
        <f t="shared" si="5"/>
        <v>0.3053735649511076</v>
      </c>
      <c r="BR15" s="5">
        <f t="shared" si="5"/>
        <v>0.9167759810973117</v>
      </c>
      <c r="BS15" s="5">
        <f t="shared" si="5"/>
        <v>0.6200920815556235</v>
      </c>
      <c r="BT15" s="5">
        <f t="shared" si="5"/>
        <v>0.13498489616083867</v>
      </c>
      <c r="BU15" s="5">
        <f t="shared" si="5"/>
        <v>0.011856203905217038</v>
      </c>
      <c r="BV15" s="13">
        <f t="shared" si="5"/>
        <v>0.9366482487139347</v>
      </c>
      <c r="BW15" s="5">
        <f t="shared" si="5"/>
        <v>0.12079245434226955</v>
      </c>
      <c r="BX15" s="5">
        <f t="shared" si="5"/>
        <v>0.28734505303962155</v>
      </c>
      <c r="BY15" s="5">
        <f t="shared" si="5"/>
        <v>0.2955585166444029</v>
      </c>
      <c r="BZ15" s="5">
        <f t="shared" si="5"/>
        <v>0.21628516152531183</v>
      </c>
      <c r="CA15" s="5">
        <f t="shared" si="5"/>
        <v>0.016667063162328792</v>
      </c>
      <c r="CB15" s="13">
        <f t="shared" si="5"/>
        <v>0.14828802093399415</v>
      </c>
      <c r="CC15" s="13">
        <f t="shared" si="5"/>
        <v>0.3155793429436691</v>
      </c>
      <c r="CD15" s="5">
        <f t="shared" si="5"/>
        <v>0.1962541599738097</v>
      </c>
      <c r="CE15" s="5">
        <f t="shared" si="5"/>
        <v>0.1088060072084336</v>
      </c>
      <c r="CF15" s="5">
        <f t="shared" si="5"/>
        <v>0.010519175761425827</v>
      </c>
      <c r="CG15" s="13">
        <f t="shared" si="5"/>
        <v>0.08209597008931693</v>
      </c>
    </row>
    <row r="16" spans="1:85" ht="12.75">
      <c r="A16" t="s">
        <v>86</v>
      </c>
      <c r="B16" t="s">
        <v>87</v>
      </c>
      <c r="D16" s="5">
        <f aca="true" t="shared" si="6" ref="D16:AI16">D4/$D4*100</f>
        <v>100</v>
      </c>
      <c r="E16" s="13">
        <f t="shared" si="6"/>
        <v>75.7390693225225</v>
      </c>
      <c r="F16" s="13">
        <f t="shared" si="6"/>
        <v>66.33699840281348</v>
      </c>
      <c r="G16" s="5">
        <f t="shared" si="6"/>
        <v>62.74907686378797</v>
      </c>
      <c r="H16" s="5">
        <f t="shared" si="6"/>
        <v>1.8279434614770034</v>
      </c>
      <c r="I16" s="5">
        <f t="shared" si="6"/>
        <v>0.6276675509396937</v>
      </c>
      <c r="J16" s="5">
        <f t="shared" si="6"/>
        <v>1.0855300974580224</v>
      </c>
      <c r="K16" s="5">
        <f t="shared" si="6"/>
        <v>0.046780429150786985</v>
      </c>
      <c r="L16" s="5">
        <f t="shared" si="6"/>
        <v>2.3820782512940535</v>
      </c>
      <c r="M16" s="5">
        <f t="shared" si="6"/>
        <v>0.06196418513481367</v>
      </c>
      <c r="N16" s="13">
        <f t="shared" si="6"/>
        <v>4.715026206439792</v>
      </c>
      <c r="O16" s="5">
        <f t="shared" si="6"/>
        <v>4.387852416783979</v>
      </c>
      <c r="P16" s="5">
        <f t="shared" si="6"/>
        <v>0.10093582549381551</v>
      </c>
      <c r="Q16" s="5">
        <f t="shared" si="6"/>
        <v>0.12349454867008373</v>
      </c>
      <c r="R16" s="5">
        <f t="shared" si="6"/>
        <v>0.11814408227571244</v>
      </c>
      <c r="S16" s="5">
        <f t="shared" si="6"/>
        <v>0.07985932611598799</v>
      </c>
      <c r="T16" s="5">
        <f t="shared" si="6"/>
        <v>0.8540501223015393</v>
      </c>
      <c r="U16" s="5">
        <f t="shared" si="6"/>
        <v>0.7187339350438919</v>
      </c>
      <c r="V16" s="5">
        <f t="shared" si="6"/>
        <v>0.2576538783289481</v>
      </c>
      <c r="W16" s="5">
        <f t="shared" si="6"/>
        <v>0.7686234189914082</v>
      </c>
      <c r="X16" s="5">
        <f t="shared" si="6"/>
        <v>0.008965646390568141</v>
      </c>
      <c r="Y16" s="5">
        <f t="shared" si="6"/>
        <v>0.16655134242478797</v>
      </c>
      <c r="Z16" s="5">
        <f t="shared" si="6"/>
        <v>0.49090529168356767</v>
      </c>
      <c r="AA16" s="5">
        <f t="shared" si="6"/>
        <v>0.48609710228862585</v>
      </c>
      <c r="AB16" s="5">
        <f t="shared" si="6"/>
        <v>0.21383789677504253</v>
      </c>
      <c r="AC16" s="5">
        <f t="shared" si="6"/>
        <v>0.3271737896558132</v>
      </c>
      <c r="AD16" s="13">
        <f t="shared" si="6"/>
        <v>2.2430022768403615</v>
      </c>
      <c r="AE16" s="5">
        <f t="shared" si="6"/>
        <v>0.014316112784939451</v>
      </c>
      <c r="AF16" s="5">
        <f t="shared" si="6"/>
        <v>0.06496478453165705</v>
      </c>
      <c r="AG16" s="5">
        <f t="shared" si="6"/>
        <v>0.04855186734892344</v>
      </c>
      <c r="AH16" s="5">
        <f t="shared" si="6"/>
        <v>0.3325242560501845</v>
      </c>
      <c r="AI16" s="5">
        <f t="shared" si="6"/>
        <v>0.8998544528533532</v>
      </c>
      <c r="AJ16" s="5">
        <f aca="true" t="shared" si="7" ref="AJ16:BO16">AJ4/$D4*100</f>
        <v>0.4627430395131943</v>
      </c>
      <c r="AK16" s="5">
        <f t="shared" si="7"/>
        <v>0.06623009753032594</v>
      </c>
      <c r="AL16" s="5">
        <f t="shared" si="7"/>
        <v>0.19547278239436264</v>
      </c>
      <c r="AM16" s="5">
        <f t="shared" si="7"/>
        <v>0.15834488383342119</v>
      </c>
      <c r="AN16" s="13">
        <f t="shared" si="7"/>
        <v>7.665013083336407</v>
      </c>
      <c r="AO16" s="5">
        <f t="shared" si="7"/>
        <v>0.6328734101342172</v>
      </c>
      <c r="AP16" s="5">
        <f t="shared" si="7"/>
        <v>3.5140995635031675</v>
      </c>
      <c r="AQ16" s="5">
        <f t="shared" si="7"/>
        <v>0.14601712004639</v>
      </c>
      <c r="AR16" s="5">
        <f t="shared" si="7"/>
        <v>1.6451961126692536</v>
      </c>
      <c r="AS16" s="5">
        <f t="shared" si="7"/>
        <v>0.36093957082029154</v>
      </c>
      <c r="AT16" s="5">
        <f t="shared" si="7"/>
        <v>1.361946759967232</v>
      </c>
      <c r="AU16" s="5">
        <f t="shared" si="7"/>
        <v>3.5180401096990224</v>
      </c>
      <c r="AV16" s="5">
        <f t="shared" si="7"/>
        <v>0.411769001566819</v>
      </c>
      <c r="AW16" s="5">
        <f t="shared" si="7"/>
        <v>0.5797664159900857</v>
      </c>
      <c r="AX16" s="5">
        <f t="shared" si="7"/>
        <v>0.7820357367772984</v>
      </c>
      <c r="AY16" s="5">
        <f t="shared" si="7"/>
        <v>0.2579069409286819</v>
      </c>
      <c r="AZ16" s="5">
        <f t="shared" si="7"/>
        <v>1.486562014436137</v>
      </c>
      <c r="BA16" s="13">
        <f t="shared" si="7"/>
        <v>9.32416379079098</v>
      </c>
      <c r="BB16" s="5">
        <f t="shared" si="7"/>
        <v>1.732755772177141</v>
      </c>
      <c r="BC16" s="5">
        <f t="shared" si="7"/>
        <v>0.6951268096687266</v>
      </c>
      <c r="BD16" s="5">
        <f t="shared" si="7"/>
        <v>0.2915642666932744</v>
      </c>
      <c r="BE16" s="5">
        <f t="shared" si="7"/>
        <v>0.2396502819478879</v>
      </c>
      <c r="BF16" s="5">
        <f t="shared" si="7"/>
        <v>0.5064144138672521</v>
      </c>
      <c r="BG16" s="5">
        <f t="shared" si="7"/>
        <v>2.3922369070833667</v>
      </c>
      <c r="BH16" s="5">
        <f t="shared" si="7"/>
        <v>0.2226589359657628</v>
      </c>
      <c r="BI16" s="5">
        <f t="shared" si="7"/>
        <v>0.385558946594392</v>
      </c>
      <c r="BJ16" s="5">
        <f t="shared" si="7"/>
        <v>0.2991922964852497</v>
      </c>
      <c r="BK16" s="5">
        <f t="shared" si="7"/>
        <v>0.2615221209248787</v>
      </c>
      <c r="BL16" s="5">
        <f t="shared" si="7"/>
        <v>0.1794213832112487</v>
      </c>
      <c r="BM16" s="5">
        <f t="shared" si="7"/>
        <v>1.043883223901835</v>
      </c>
      <c r="BN16" s="5">
        <f t="shared" si="7"/>
        <v>0.03166897676668424</v>
      </c>
      <c r="BO16" s="5">
        <f t="shared" si="7"/>
        <v>5.1675021347637875</v>
      </c>
      <c r="BP16" s="5">
        <f aca="true" t="shared" si="8" ref="BP16:CG16">BP4/$D4*100</f>
        <v>0.07273742152348023</v>
      </c>
      <c r="BQ16" s="5">
        <f t="shared" si="8"/>
        <v>2.5367356515313544</v>
      </c>
      <c r="BR16" s="5">
        <f t="shared" si="8"/>
        <v>1.3923504237352473</v>
      </c>
      <c r="BS16" s="5">
        <f t="shared" si="8"/>
        <v>0.7694549103905334</v>
      </c>
      <c r="BT16" s="5">
        <f t="shared" si="8"/>
        <v>0.37930468520097144</v>
      </c>
      <c r="BU16" s="5">
        <f t="shared" si="8"/>
        <v>0.016919042382201165</v>
      </c>
      <c r="BV16" s="13">
        <f t="shared" si="8"/>
        <v>4.389190033382572</v>
      </c>
      <c r="BW16" s="5">
        <f t="shared" si="8"/>
        <v>0.32673996805626954</v>
      </c>
      <c r="BX16" s="5">
        <f t="shared" si="8"/>
        <v>1.1076549990347468</v>
      </c>
      <c r="BY16" s="5">
        <f t="shared" si="8"/>
        <v>1.6565116260573498</v>
      </c>
      <c r="BZ16" s="5">
        <f t="shared" si="8"/>
        <v>1.2394283098961214</v>
      </c>
      <c r="CA16" s="5">
        <f t="shared" si="8"/>
        <v>0.0588551303380844</v>
      </c>
      <c r="CB16" s="13">
        <f t="shared" si="8"/>
        <v>0.9440681042068404</v>
      </c>
      <c r="CC16" s="13">
        <f t="shared" si="8"/>
        <v>1.5454894483741453</v>
      </c>
      <c r="CD16" s="5">
        <f t="shared" si="8"/>
        <v>0.9494908742011356</v>
      </c>
      <c r="CE16" s="5">
        <f t="shared" si="8"/>
        <v>0.5747413157953721</v>
      </c>
      <c r="CF16" s="5">
        <f t="shared" si="8"/>
        <v>0.021257258377637363</v>
      </c>
      <c r="CG16" s="13">
        <f t="shared" si="8"/>
        <v>0.39300621738655744</v>
      </c>
    </row>
    <row r="17" spans="1:85" ht="12.75">
      <c r="A17" t="s">
        <v>86</v>
      </c>
      <c r="B17" t="s">
        <v>88</v>
      </c>
      <c r="D17" s="5">
        <f aca="true" t="shared" si="9" ref="D17:AI17">D5/$D5*100</f>
        <v>100</v>
      </c>
      <c r="E17" s="13">
        <f t="shared" si="9"/>
        <v>82.76500308558124</v>
      </c>
      <c r="F17" s="13">
        <f t="shared" si="9"/>
        <v>77.09400207944799</v>
      </c>
      <c r="G17" s="5">
        <f t="shared" si="9"/>
        <v>74.3367021661711</v>
      </c>
      <c r="H17" s="5">
        <f t="shared" si="9"/>
        <v>1.3190944936843747</v>
      </c>
      <c r="I17" s="5">
        <f t="shared" si="9"/>
        <v>0.458740479126423</v>
      </c>
      <c r="J17" s="5">
        <f t="shared" si="9"/>
        <v>0.9517752816231224</v>
      </c>
      <c r="K17" s="5">
        <f t="shared" si="9"/>
        <v>0.027689658842976254</v>
      </c>
      <c r="L17" s="5">
        <f t="shared" si="9"/>
        <v>2.0804693260995233</v>
      </c>
      <c r="M17" s="5">
        <f t="shared" si="9"/>
        <v>0.04060393415580699</v>
      </c>
      <c r="N17" s="13">
        <f t="shared" si="9"/>
        <v>2.2700527034072127</v>
      </c>
      <c r="O17" s="5">
        <f t="shared" si="9"/>
        <v>2.0903876711113107</v>
      </c>
      <c r="P17" s="5">
        <f t="shared" si="9"/>
        <v>0.06690911005663443</v>
      </c>
      <c r="Q17" s="5">
        <f t="shared" si="9"/>
        <v>0.061303088963015465</v>
      </c>
      <c r="R17" s="5">
        <f t="shared" si="9"/>
        <v>0.0567864970697759</v>
      </c>
      <c r="S17" s="5">
        <f t="shared" si="9"/>
        <v>0.04232886372307436</v>
      </c>
      <c r="T17" s="5">
        <f t="shared" si="9"/>
        <v>0.32923458293132263</v>
      </c>
      <c r="U17" s="5">
        <f t="shared" si="9"/>
        <v>0.4524989576659161</v>
      </c>
      <c r="V17" s="5">
        <f t="shared" si="9"/>
        <v>0.1192244081165199</v>
      </c>
      <c r="W17" s="5">
        <f t="shared" si="9"/>
        <v>0.3956670677127911</v>
      </c>
      <c r="X17" s="5">
        <f t="shared" si="9"/>
        <v>0.0029505374176941913</v>
      </c>
      <c r="Y17" s="5">
        <f t="shared" si="9"/>
        <v>0.09223833896545533</v>
      </c>
      <c r="Z17" s="5">
        <f t="shared" si="9"/>
        <v>0.18524835694784608</v>
      </c>
      <c r="AA17" s="5">
        <f t="shared" si="9"/>
        <v>0.20503965408807173</v>
      </c>
      <c r="AB17" s="5">
        <f t="shared" si="9"/>
        <v>0.0809582074531937</v>
      </c>
      <c r="AC17" s="5">
        <f t="shared" si="9"/>
        <v>0.1796650322959017</v>
      </c>
      <c r="AD17" s="13">
        <f t="shared" si="9"/>
        <v>1.2798750424707164</v>
      </c>
      <c r="AE17" s="5">
        <f t="shared" si="9"/>
        <v>0.009509809061645124</v>
      </c>
      <c r="AF17" s="5">
        <f t="shared" si="9"/>
        <v>0.055674371427721935</v>
      </c>
      <c r="AG17" s="5">
        <f t="shared" si="9"/>
        <v>0.03872012949681762</v>
      </c>
      <c r="AH17" s="5">
        <f t="shared" si="9"/>
        <v>0.29564384925295795</v>
      </c>
      <c r="AI17" s="5">
        <f t="shared" si="9"/>
        <v>0.3231292401208631</v>
      </c>
      <c r="AJ17" s="5">
        <f aca="true" t="shared" si="10" ref="AJ17:BO17">AJ5/$D5*100</f>
        <v>0.28227564510663583</v>
      </c>
      <c r="AK17" s="5">
        <f t="shared" si="10"/>
        <v>0.04192032777293209</v>
      </c>
      <c r="AL17" s="5">
        <f t="shared" si="10"/>
        <v>0.11243817205582327</v>
      </c>
      <c r="AM17" s="5">
        <f t="shared" si="10"/>
        <v>0.12056349817531958</v>
      </c>
      <c r="AN17" s="13">
        <f t="shared" si="10"/>
        <v>5.504182159825165</v>
      </c>
      <c r="AO17" s="5">
        <f t="shared" si="10"/>
        <v>0.34351064474462756</v>
      </c>
      <c r="AP17" s="5">
        <f t="shared" si="10"/>
        <v>1.300733072369647</v>
      </c>
      <c r="AQ17" s="5">
        <f t="shared" si="10"/>
        <v>0.06438980503075707</v>
      </c>
      <c r="AR17" s="5">
        <f t="shared" si="10"/>
        <v>0.5310740387432799</v>
      </c>
      <c r="AS17" s="5">
        <f t="shared" si="10"/>
        <v>0.09133048129847252</v>
      </c>
      <c r="AT17" s="5">
        <f t="shared" si="10"/>
        <v>0.6139387472971375</v>
      </c>
      <c r="AU17" s="5">
        <f t="shared" si="10"/>
        <v>3.8599384427108903</v>
      </c>
      <c r="AV17" s="5">
        <f t="shared" si="10"/>
        <v>1.2465112732090975</v>
      </c>
      <c r="AW17" s="5">
        <f t="shared" si="10"/>
        <v>0.4038604831573111</v>
      </c>
      <c r="AX17" s="5">
        <f t="shared" si="10"/>
        <v>0.5418775449803754</v>
      </c>
      <c r="AY17" s="5">
        <f t="shared" si="10"/>
        <v>0.2245132010448534</v>
      </c>
      <c r="AZ17" s="5">
        <f t="shared" si="10"/>
        <v>1.4431759403192528</v>
      </c>
      <c r="BA17" s="13">
        <f t="shared" si="10"/>
        <v>8.556558511313154</v>
      </c>
      <c r="BB17" s="5">
        <f t="shared" si="10"/>
        <v>1.4876155731180623</v>
      </c>
      <c r="BC17" s="5">
        <f t="shared" si="10"/>
        <v>0.6050871350440549</v>
      </c>
      <c r="BD17" s="5">
        <f t="shared" si="10"/>
        <v>0.27991521517248047</v>
      </c>
      <c r="BE17" s="5">
        <f t="shared" si="10"/>
        <v>0.24205755045929653</v>
      </c>
      <c r="BF17" s="5">
        <f t="shared" si="10"/>
        <v>0.3605556724422302</v>
      </c>
      <c r="BG17" s="5">
        <f t="shared" si="10"/>
        <v>1.5293770257992723</v>
      </c>
      <c r="BH17" s="5">
        <f t="shared" si="10"/>
        <v>0.17287879623520502</v>
      </c>
      <c r="BI17" s="5">
        <f t="shared" si="10"/>
        <v>0.2874050409250888</v>
      </c>
      <c r="BJ17" s="5">
        <f t="shared" si="10"/>
        <v>0.2475954822278918</v>
      </c>
      <c r="BK17" s="5">
        <f t="shared" si="10"/>
        <v>0.20172597360358444</v>
      </c>
      <c r="BL17" s="5">
        <f t="shared" si="10"/>
        <v>0.09859334263433513</v>
      </c>
      <c r="BM17" s="5">
        <f t="shared" si="10"/>
        <v>0.521178390173167</v>
      </c>
      <c r="BN17" s="5">
        <f t="shared" si="10"/>
        <v>0.01811176045630742</v>
      </c>
      <c r="BO17" s="5">
        <f t="shared" si="10"/>
        <v>5.521454151939513</v>
      </c>
      <c r="BP17" s="5">
        <f aca="true" t="shared" si="11" ref="BP17:CG17">BP5/$D5*100</f>
        <v>0.20018261556971362</v>
      </c>
      <c r="BQ17" s="5">
        <f t="shared" si="11"/>
        <v>0.3267379743471198</v>
      </c>
      <c r="BR17" s="5">
        <f t="shared" si="11"/>
        <v>3.044659561318636</v>
      </c>
      <c r="BS17" s="5">
        <f t="shared" si="11"/>
        <v>1.029828344541971</v>
      </c>
      <c r="BT17" s="5">
        <f t="shared" si="11"/>
        <v>0.8951476596450686</v>
      </c>
      <c r="BU17" s="5">
        <f t="shared" si="11"/>
        <v>0.02489799651700406</v>
      </c>
      <c r="BV17" s="13">
        <f t="shared" si="11"/>
        <v>1.89746791687746</v>
      </c>
      <c r="BW17" s="5">
        <f t="shared" si="11"/>
        <v>0.14171658181601948</v>
      </c>
      <c r="BX17" s="5">
        <f t="shared" si="11"/>
        <v>0.31736434393552215</v>
      </c>
      <c r="BY17" s="5">
        <f t="shared" si="11"/>
        <v>0.7829818448893401</v>
      </c>
      <c r="BZ17" s="5">
        <f t="shared" si="11"/>
        <v>0.6331399369538243</v>
      </c>
      <c r="CA17" s="5">
        <f t="shared" si="11"/>
        <v>0.02226520928275386</v>
      </c>
      <c r="CB17" s="13">
        <f t="shared" si="11"/>
        <v>0.41001121885111974</v>
      </c>
      <c r="CC17" s="13">
        <f t="shared" si="11"/>
        <v>0.6328221867703803</v>
      </c>
      <c r="CD17" s="5">
        <f t="shared" si="11"/>
        <v>0.34553062805366436</v>
      </c>
      <c r="CE17" s="5">
        <f t="shared" si="11"/>
        <v>0.2631879376583219</v>
      </c>
      <c r="CF17" s="5">
        <f t="shared" si="11"/>
        <v>0.024103621058394087</v>
      </c>
      <c r="CG17" s="13">
        <f t="shared" si="11"/>
        <v>0.23395492078147478</v>
      </c>
    </row>
    <row r="18" spans="1:85" ht="12.75">
      <c r="A18" t="s">
        <v>86</v>
      </c>
      <c r="B18" t="s">
        <v>87</v>
      </c>
      <c r="C18" t="s">
        <v>89</v>
      </c>
      <c r="D18" s="5">
        <f aca="true" t="shared" si="12" ref="D18:AI18">D6/$D6*100</f>
        <v>100</v>
      </c>
      <c r="E18" s="13">
        <f t="shared" si="12"/>
        <v>77.41998504709414</v>
      </c>
      <c r="F18" s="13">
        <f t="shared" si="12"/>
        <v>68.74391833759755</v>
      </c>
      <c r="G18" s="5">
        <f t="shared" si="12"/>
        <v>64.85240580232859</v>
      </c>
      <c r="H18" s="5">
        <f t="shared" si="12"/>
        <v>1.93035252039118</v>
      </c>
      <c r="I18" s="5">
        <f t="shared" si="12"/>
        <v>0.6875331086640443</v>
      </c>
      <c r="J18" s="5">
        <f t="shared" si="12"/>
        <v>1.2375595955952798</v>
      </c>
      <c r="K18" s="5">
        <f t="shared" si="12"/>
        <v>0.036067310618441664</v>
      </c>
      <c r="L18" s="5">
        <f t="shared" si="12"/>
        <v>2.248195695216197</v>
      </c>
      <c r="M18" s="5">
        <f t="shared" si="12"/>
        <v>0.06837760971412898</v>
      </c>
      <c r="N18" s="13">
        <f t="shared" si="12"/>
        <v>5.121182406666441</v>
      </c>
      <c r="O18" s="5">
        <f t="shared" si="12"/>
        <v>4.838655140155315</v>
      </c>
      <c r="P18" s="5">
        <f t="shared" si="12"/>
        <v>0.07251032238915878</v>
      </c>
      <c r="Q18" s="5">
        <f t="shared" si="12"/>
        <v>0.0916710811552059</v>
      </c>
      <c r="R18" s="5">
        <f t="shared" si="12"/>
        <v>0.08490846041424809</v>
      </c>
      <c r="S18" s="5">
        <f t="shared" si="12"/>
        <v>0.06123928782089575</v>
      </c>
      <c r="T18" s="5">
        <f t="shared" si="12"/>
        <v>0.7544079137690716</v>
      </c>
      <c r="U18" s="5">
        <f t="shared" si="12"/>
        <v>0.6462059819137466</v>
      </c>
      <c r="V18" s="5">
        <f t="shared" si="12"/>
        <v>0.11721875950993542</v>
      </c>
      <c r="W18" s="5">
        <f t="shared" si="12"/>
        <v>0.8092602820012849</v>
      </c>
      <c r="X18" s="5">
        <f t="shared" si="12"/>
        <v>0.007514023045508681</v>
      </c>
      <c r="Y18" s="5">
        <f t="shared" si="12"/>
        <v>0.12135147218496518</v>
      </c>
      <c r="Z18" s="5">
        <f t="shared" si="12"/>
        <v>1.4708700111583242</v>
      </c>
      <c r="AA18" s="5">
        <f t="shared" si="12"/>
        <v>0.47789186569435205</v>
      </c>
      <c r="AB18" s="5">
        <f t="shared" si="12"/>
        <v>0.12360567909861779</v>
      </c>
      <c r="AC18" s="5">
        <f t="shared" si="12"/>
        <v>0.2825272665111264</v>
      </c>
      <c r="AD18" s="13">
        <f t="shared" si="12"/>
        <v>1.2383109978998306</v>
      </c>
      <c r="AE18" s="5">
        <f t="shared" si="12"/>
        <v>0.015028046091017362</v>
      </c>
      <c r="AF18" s="5">
        <f t="shared" si="12"/>
        <v>0.05860937975496771</v>
      </c>
      <c r="AG18" s="5">
        <f t="shared" si="12"/>
        <v>0.033061701400238196</v>
      </c>
      <c r="AH18" s="5">
        <f t="shared" si="12"/>
        <v>0.3554132900525606</v>
      </c>
      <c r="AI18" s="5">
        <f t="shared" si="12"/>
        <v>0.1754524381126277</v>
      </c>
      <c r="AJ18" s="5">
        <f aca="true" t="shared" si="13" ref="AJ18:BO18">AJ6/$D6*100</f>
        <v>0.3355011289819626</v>
      </c>
      <c r="AK18" s="5">
        <f t="shared" si="13"/>
        <v>0.03719441407526797</v>
      </c>
      <c r="AL18" s="5">
        <f t="shared" si="13"/>
        <v>0.11083183992125303</v>
      </c>
      <c r="AM18" s="5">
        <f t="shared" si="13"/>
        <v>0.11721875950993542</v>
      </c>
      <c r="AN18" s="13">
        <f t="shared" si="13"/>
        <v>9.295222208446512</v>
      </c>
      <c r="AO18" s="5">
        <f t="shared" si="13"/>
        <v>0.48052177376028016</v>
      </c>
      <c r="AP18" s="5">
        <f t="shared" si="13"/>
        <v>5.20684226938524</v>
      </c>
      <c r="AQ18" s="5">
        <f t="shared" si="13"/>
        <v>0.16718701276256814</v>
      </c>
      <c r="AR18" s="5">
        <f t="shared" si="13"/>
        <v>2.299666753077932</v>
      </c>
      <c r="AS18" s="5">
        <f t="shared" si="13"/>
        <v>0.48164887721710636</v>
      </c>
      <c r="AT18" s="5">
        <f t="shared" si="13"/>
        <v>2.258339626327634</v>
      </c>
      <c r="AU18" s="5">
        <f t="shared" si="13"/>
        <v>3.607858165300993</v>
      </c>
      <c r="AV18" s="5">
        <f t="shared" si="13"/>
        <v>0.4095142559802231</v>
      </c>
      <c r="AW18" s="5">
        <f t="shared" si="13"/>
        <v>0.36893853153447626</v>
      </c>
      <c r="AX18" s="5">
        <f t="shared" si="13"/>
        <v>0.600746142488419</v>
      </c>
      <c r="AY18" s="5">
        <f t="shared" si="13"/>
        <v>0.25735528930867235</v>
      </c>
      <c r="AZ18" s="5">
        <f t="shared" si="13"/>
        <v>1.971303945989202</v>
      </c>
      <c r="BA18" s="13">
        <f t="shared" si="13"/>
        <v>4.41448853923635</v>
      </c>
      <c r="BB18" s="5">
        <f t="shared" si="13"/>
        <v>0.7649275460327837</v>
      </c>
      <c r="BC18" s="5">
        <f t="shared" si="13"/>
        <v>0.34076094511381866</v>
      </c>
      <c r="BD18" s="5">
        <f t="shared" si="13"/>
        <v>0.1311197021441265</v>
      </c>
      <c r="BE18" s="5">
        <f t="shared" si="13"/>
        <v>0.09730659843933742</v>
      </c>
      <c r="BF18" s="5">
        <f t="shared" si="13"/>
        <v>0.19574030033550116</v>
      </c>
      <c r="BG18" s="5">
        <f t="shared" si="13"/>
        <v>1.636929920464066</v>
      </c>
      <c r="BH18" s="5">
        <f t="shared" si="13"/>
        <v>0.1435178401692158</v>
      </c>
      <c r="BI18" s="5">
        <f t="shared" si="13"/>
        <v>0.26674781811555814</v>
      </c>
      <c r="BJ18" s="5">
        <f t="shared" si="13"/>
        <v>0.10557202378939698</v>
      </c>
      <c r="BK18" s="5">
        <f t="shared" si="13"/>
        <v>0.16981692082849617</v>
      </c>
      <c r="BL18" s="5">
        <f t="shared" si="13"/>
        <v>0.12285427679406692</v>
      </c>
      <c r="BM18" s="5">
        <f t="shared" si="13"/>
        <v>0.828421040767332</v>
      </c>
      <c r="BN18" s="5">
        <f t="shared" si="13"/>
        <v>0.015403747243292795</v>
      </c>
      <c r="BO18" s="5">
        <f t="shared" si="13"/>
        <v>1.9972273254962074</v>
      </c>
      <c r="BP18" s="5">
        <f aca="true" t="shared" si="14" ref="BP18:CG18">BP6/$D6*100</f>
        <v>0.0364430117707171</v>
      </c>
      <c r="BQ18" s="5">
        <f t="shared" si="14"/>
        <v>0.44407876198956303</v>
      </c>
      <c r="BR18" s="5">
        <f t="shared" si="14"/>
        <v>0.8667425582994264</v>
      </c>
      <c r="BS18" s="5">
        <f t="shared" si="14"/>
        <v>0.4718806472579451</v>
      </c>
      <c r="BT18" s="5">
        <f t="shared" si="14"/>
        <v>0.17169542658987336</v>
      </c>
      <c r="BU18" s="5">
        <f t="shared" si="14"/>
        <v>0.006386919588682378</v>
      </c>
      <c r="BV18" s="13">
        <f t="shared" si="14"/>
        <v>5.6193621345836675</v>
      </c>
      <c r="BW18" s="5">
        <f t="shared" si="14"/>
        <v>0.262239404288253</v>
      </c>
      <c r="BX18" s="5">
        <f t="shared" si="14"/>
        <v>0.4707535438011189</v>
      </c>
      <c r="BY18" s="5">
        <f t="shared" si="14"/>
        <v>3.7551330169929633</v>
      </c>
      <c r="BZ18" s="5">
        <f t="shared" si="14"/>
        <v>1.0793894104873218</v>
      </c>
      <c r="CA18" s="5">
        <f t="shared" si="14"/>
        <v>0.0518467590140099</v>
      </c>
      <c r="CB18" s="13">
        <f t="shared" si="14"/>
        <v>1.3900942634191058</v>
      </c>
      <c r="CC18" s="13">
        <f t="shared" si="14"/>
        <v>1.401365297987369</v>
      </c>
      <c r="CD18" s="5">
        <f t="shared" si="14"/>
        <v>0.8156472015899674</v>
      </c>
      <c r="CE18" s="5">
        <f t="shared" si="14"/>
        <v>0.5631760272608757</v>
      </c>
      <c r="CF18" s="5">
        <f t="shared" si="14"/>
        <v>0.022542069136526042</v>
      </c>
      <c r="CG18" s="13">
        <f t="shared" si="14"/>
        <v>0.45948250923285583</v>
      </c>
    </row>
    <row r="19" spans="2:85" ht="12.75">
      <c r="B19" t="s">
        <v>257</v>
      </c>
      <c r="D19" s="5">
        <f aca="true" t="shared" si="15" ref="D19:AI19">D7/$D7*100</f>
        <v>100</v>
      </c>
      <c r="E19" s="13">
        <f t="shared" si="15"/>
        <v>78.32146175286466</v>
      </c>
      <c r="F19" s="13">
        <f t="shared" si="15"/>
        <v>69.77392381542273</v>
      </c>
      <c r="G19" s="5">
        <f t="shared" si="15"/>
        <v>67.23443790647259</v>
      </c>
      <c r="H19" s="5">
        <f t="shared" si="15"/>
        <v>1.1148962527098172</v>
      </c>
      <c r="I19" s="5">
        <f t="shared" si="15"/>
        <v>0.18581604211830288</v>
      </c>
      <c r="J19" s="5">
        <f t="shared" si="15"/>
        <v>1.0219882316506659</v>
      </c>
      <c r="K19" s="5">
        <f t="shared" si="15"/>
        <v>0.21678538247135334</v>
      </c>
      <c r="L19" s="5">
        <f t="shared" si="15"/>
        <v>3.4685661195416535</v>
      </c>
      <c r="M19" s="5">
        <f t="shared" si="15"/>
        <v>0</v>
      </c>
      <c r="N19" s="13">
        <f t="shared" si="15"/>
        <v>3.5614741406008052</v>
      </c>
      <c r="O19" s="5">
        <f t="shared" si="15"/>
        <v>3.4685661195416535</v>
      </c>
      <c r="P19" s="5">
        <f t="shared" si="15"/>
        <v>0</v>
      </c>
      <c r="Q19" s="5">
        <f t="shared" si="15"/>
        <v>0.18581604211830288</v>
      </c>
      <c r="R19" s="5">
        <f t="shared" si="15"/>
        <v>0</v>
      </c>
      <c r="S19" s="5">
        <f t="shared" si="15"/>
        <v>0</v>
      </c>
      <c r="T19" s="5">
        <f t="shared" si="15"/>
        <v>0.37163208423660576</v>
      </c>
      <c r="U19" s="5">
        <f t="shared" si="15"/>
        <v>0.3406627438835553</v>
      </c>
      <c r="V19" s="5">
        <f t="shared" si="15"/>
        <v>0</v>
      </c>
      <c r="W19" s="5">
        <f t="shared" si="15"/>
        <v>1.1458655930628678</v>
      </c>
      <c r="X19" s="5">
        <f t="shared" si="15"/>
        <v>0</v>
      </c>
      <c r="Y19" s="5">
        <f t="shared" si="15"/>
        <v>0</v>
      </c>
      <c r="Z19" s="5">
        <f t="shared" si="15"/>
        <v>1.2387736141220191</v>
      </c>
      <c r="AA19" s="5">
        <f t="shared" si="15"/>
        <v>0.18581604211830288</v>
      </c>
      <c r="AB19" s="5">
        <f t="shared" si="15"/>
        <v>0</v>
      </c>
      <c r="AC19" s="5">
        <f t="shared" si="15"/>
        <v>0.09290802105915144</v>
      </c>
      <c r="AD19" s="13">
        <f t="shared" si="15"/>
        <v>1.5174976772994735</v>
      </c>
      <c r="AE19" s="5">
        <f t="shared" si="15"/>
        <v>0.09290802105915144</v>
      </c>
      <c r="AF19" s="5">
        <f t="shared" si="15"/>
        <v>0</v>
      </c>
      <c r="AG19" s="5">
        <f t="shared" si="15"/>
        <v>0.09290802105915144</v>
      </c>
      <c r="AH19" s="5">
        <f t="shared" si="15"/>
        <v>0.2787240631774543</v>
      </c>
      <c r="AI19" s="5">
        <f t="shared" si="15"/>
        <v>0.3406627438835553</v>
      </c>
      <c r="AJ19" s="5">
        <f aca="true" t="shared" si="16" ref="AJ19:BO19">AJ7/$D7*100</f>
        <v>0.712294828120161</v>
      </c>
      <c r="AK19" s="5">
        <f t="shared" si="16"/>
        <v>0</v>
      </c>
      <c r="AL19" s="5">
        <f t="shared" si="16"/>
        <v>0</v>
      </c>
      <c r="AM19" s="5">
        <f t="shared" si="16"/>
        <v>0</v>
      </c>
      <c r="AN19" s="13">
        <f t="shared" si="16"/>
        <v>10.065035614741406</v>
      </c>
      <c r="AO19" s="5">
        <f t="shared" si="16"/>
        <v>0.4645401052957572</v>
      </c>
      <c r="AP19" s="5">
        <f t="shared" si="16"/>
        <v>6.379684112728398</v>
      </c>
      <c r="AQ19" s="5">
        <f t="shared" si="16"/>
        <v>0.21678538247135334</v>
      </c>
      <c r="AR19" s="5">
        <f t="shared" si="16"/>
        <v>2.6323939300092905</v>
      </c>
      <c r="AS19" s="5">
        <f t="shared" si="16"/>
        <v>0.5884174667079591</v>
      </c>
      <c r="AT19" s="5">
        <f t="shared" si="16"/>
        <v>2.9420873335397957</v>
      </c>
      <c r="AU19" s="5">
        <f t="shared" si="16"/>
        <v>3.22081139671725</v>
      </c>
      <c r="AV19" s="5">
        <f t="shared" si="16"/>
        <v>0.49550944564880767</v>
      </c>
      <c r="AW19" s="5">
        <f t="shared" si="16"/>
        <v>0.49550944564880767</v>
      </c>
      <c r="AX19" s="5">
        <f t="shared" si="16"/>
        <v>0</v>
      </c>
      <c r="AY19" s="5">
        <f t="shared" si="16"/>
        <v>0.09290802105915144</v>
      </c>
      <c r="AZ19" s="5">
        <f t="shared" si="16"/>
        <v>2.136884484360483</v>
      </c>
      <c r="BA19" s="13">
        <f t="shared" si="16"/>
        <v>3.344688758129452</v>
      </c>
      <c r="BB19" s="5">
        <f t="shared" si="16"/>
        <v>0.40260142458965625</v>
      </c>
      <c r="BC19" s="5">
        <f t="shared" si="16"/>
        <v>0.09290802105915144</v>
      </c>
      <c r="BD19" s="5">
        <f t="shared" si="16"/>
        <v>0.18581604211830288</v>
      </c>
      <c r="BE19" s="5">
        <f t="shared" si="16"/>
        <v>0.12387736141220192</v>
      </c>
      <c r="BF19" s="5">
        <f t="shared" si="16"/>
        <v>0</v>
      </c>
      <c r="BG19" s="5">
        <f t="shared" si="16"/>
        <v>1.486528336946423</v>
      </c>
      <c r="BH19" s="5">
        <f t="shared" si="16"/>
        <v>0</v>
      </c>
      <c r="BI19" s="5">
        <f t="shared" si="16"/>
        <v>0</v>
      </c>
      <c r="BJ19" s="5">
        <f t="shared" si="16"/>
        <v>0.18581604211830288</v>
      </c>
      <c r="BK19" s="5">
        <f t="shared" si="16"/>
        <v>0</v>
      </c>
      <c r="BL19" s="5">
        <f t="shared" si="16"/>
        <v>0</v>
      </c>
      <c r="BM19" s="5">
        <f t="shared" si="16"/>
        <v>1.3007122948281202</v>
      </c>
      <c r="BN19" s="5">
        <f t="shared" si="16"/>
        <v>0</v>
      </c>
      <c r="BO19" s="5">
        <f t="shared" si="16"/>
        <v>1.4555589965933726</v>
      </c>
      <c r="BP19" s="5">
        <f aca="true" t="shared" si="17" ref="BP19:CG19">BP7/$D7*100</f>
        <v>0.09290802105915144</v>
      </c>
      <c r="BQ19" s="5">
        <f t="shared" si="17"/>
        <v>0.5264787860018582</v>
      </c>
      <c r="BR19" s="5">
        <f t="shared" si="17"/>
        <v>0.40260142458965625</v>
      </c>
      <c r="BS19" s="5">
        <f t="shared" si="17"/>
        <v>0.24775472282440383</v>
      </c>
      <c r="BT19" s="5">
        <f t="shared" si="17"/>
        <v>0.18581604211830288</v>
      </c>
      <c r="BU19" s="5">
        <f t="shared" si="17"/>
        <v>0</v>
      </c>
      <c r="BV19" s="13">
        <f t="shared" si="17"/>
        <v>5.729327965314339</v>
      </c>
      <c r="BW19" s="5">
        <f t="shared" si="17"/>
        <v>0</v>
      </c>
      <c r="BX19" s="5">
        <f t="shared" si="17"/>
        <v>0.37163208423660576</v>
      </c>
      <c r="BY19" s="5">
        <f t="shared" si="17"/>
        <v>4.614431712604521</v>
      </c>
      <c r="BZ19" s="5">
        <f t="shared" si="17"/>
        <v>0.7432641684732115</v>
      </c>
      <c r="CA19" s="5">
        <f t="shared" si="17"/>
        <v>0</v>
      </c>
      <c r="CB19" s="13">
        <f t="shared" si="17"/>
        <v>1.9510684422421802</v>
      </c>
      <c r="CC19" s="13">
        <f t="shared" si="17"/>
        <v>0.18581604211830288</v>
      </c>
      <c r="CD19" s="5">
        <f t="shared" si="17"/>
        <v>0</v>
      </c>
      <c r="CE19" s="5">
        <f t="shared" si="17"/>
        <v>0.09290802105915144</v>
      </c>
      <c r="CF19" s="5">
        <f t="shared" si="17"/>
        <v>0.09290802105915144</v>
      </c>
      <c r="CG19" s="13">
        <f t="shared" si="17"/>
        <v>0.40260142458965625</v>
      </c>
    </row>
    <row r="20" spans="2:85" ht="12.75">
      <c r="B20" t="s">
        <v>91</v>
      </c>
      <c r="D20" s="5">
        <f aca="true" t="shared" si="18" ref="D20:AI20">D8/$D8*100</f>
        <v>100</v>
      </c>
      <c r="E20" s="13">
        <f t="shared" si="18"/>
        <v>77.97946327786477</v>
      </c>
      <c r="F20" s="13">
        <f t="shared" si="18"/>
        <v>69.5080653970797</v>
      </c>
      <c r="G20" s="5">
        <f t="shared" si="18"/>
        <v>67.03746859410843</v>
      </c>
      <c r="H20" s="5">
        <f t="shared" si="18"/>
        <v>1.081455048610858</v>
      </c>
      <c r="I20" s="5">
        <f t="shared" si="18"/>
        <v>0.1365473546225831</v>
      </c>
      <c r="J20" s="5">
        <f t="shared" si="18"/>
        <v>0.9977060044423405</v>
      </c>
      <c r="K20" s="5">
        <f t="shared" si="18"/>
        <v>0.25488839529548846</v>
      </c>
      <c r="L20" s="5">
        <f t="shared" si="18"/>
        <v>3.275315879547027</v>
      </c>
      <c r="M20" s="5">
        <f t="shared" si="18"/>
        <v>0</v>
      </c>
      <c r="N20" s="13">
        <f t="shared" si="18"/>
        <v>3.5720787969267738</v>
      </c>
      <c r="O20" s="5">
        <f t="shared" si="18"/>
        <v>3.4628409132287077</v>
      </c>
      <c r="P20" s="5">
        <f t="shared" si="18"/>
        <v>0</v>
      </c>
      <c r="Q20" s="5">
        <f t="shared" si="18"/>
        <v>0.19662819065651968</v>
      </c>
      <c r="R20" s="5">
        <f t="shared" si="18"/>
        <v>0</v>
      </c>
      <c r="S20" s="5">
        <f t="shared" si="18"/>
        <v>0</v>
      </c>
      <c r="T20" s="5">
        <f t="shared" si="18"/>
        <v>0.3495612278338127</v>
      </c>
      <c r="U20" s="5">
        <f t="shared" si="18"/>
        <v>0.3732294359683938</v>
      </c>
      <c r="V20" s="5">
        <f t="shared" si="18"/>
        <v>0</v>
      </c>
      <c r="W20" s="5">
        <f t="shared" si="18"/>
        <v>1.1033026253504714</v>
      </c>
      <c r="X20" s="5">
        <f t="shared" si="18"/>
        <v>0</v>
      </c>
      <c r="Y20" s="5">
        <f t="shared" si="18"/>
        <v>0</v>
      </c>
      <c r="Z20" s="5">
        <f t="shared" si="18"/>
        <v>1.3472672322761532</v>
      </c>
      <c r="AA20" s="5">
        <f t="shared" si="18"/>
        <v>0.0928522011433565</v>
      </c>
      <c r="AB20" s="5">
        <f t="shared" si="18"/>
        <v>0</v>
      </c>
      <c r="AC20" s="5">
        <f t="shared" si="18"/>
        <v>0.10923788369806649</v>
      </c>
      <c r="AD20" s="13">
        <f t="shared" si="18"/>
        <v>1.6240032043112549</v>
      </c>
      <c r="AE20" s="5">
        <f t="shared" si="18"/>
        <v>0.10923788369806649</v>
      </c>
      <c r="AF20" s="5">
        <f t="shared" si="18"/>
        <v>0</v>
      </c>
      <c r="AG20" s="5">
        <f t="shared" si="18"/>
        <v>0.10923788369806649</v>
      </c>
      <c r="AH20" s="5">
        <f t="shared" si="18"/>
        <v>0.2621709208753596</v>
      </c>
      <c r="AI20" s="5">
        <f t="shared" si="18"/>
        <v>0.3277136510941994</v>
      </c>
      <c r="AJ20" s="5">
        <f aca="true" t="shared" si="19" ref="AJ20:BO20">AJ8/$D8*100</f>
        <v>0.815642864945563</v>
      </c>
      <c r="AK20" s="5">
        <f t="shared" si="19"/>
        <v>0</v>
      </c>
      <c r="AL20" s="5">
        <f t="shared" si="19"/>
        <v>0</v>
      </c>
      <c r="AM20" s="5">
        <f t="shared" si="19"/>
        <v>0</v>
      </c>
      <c r="AN20" s="13">
        <f t="shared" si="19"/>
        <v>10.70167133962058</v>
      </c>
      <c r="AO20" s="5">
        <f t="shared" si="19"/>
        <v>0.5461894184903324</v>
      </c>
      <c r="AP20" s="5">
        <f t="shared" si="19"/>
        <v>6.7709281578851535</v>
      </c>
      <c r="AQ20" s="5">
        <f t="shared" si="19"/>
        <v>0.19662819065651968</v>
      </c>
      <c r="AR20" s="5">
        <f t="shared" si="19"/>
        <v>2.820158030805083</v>
      </c>
      <c r="AS20" s="5">
        <f t="shared" si="19"/>
        <v>0.6481447766085278</v>
      </c>
      <c r="AT20" s="5">
        <f t="shared" si="19"/>
        <v>3.105997159815024</v>
      </c>
      <c r="AU20" s="5">
        <f t="shared" si="19"/>
        <v>3.3845537632450933</v>
      </c>
      <c r="AV20" s="5">
        <f t="shared" si="19"/>
        <v>0.5607544696500746</v>
      </c>
      <c r="AW20" s="5">
        <f t="shared" si="19"/>
        <v>0.48064668827149254</v>
      </c>
      <c r="AX20" s="5">
        <f t="shared" si="19"/>
        <v>0</v>
      </c>
      <c r="AY20" s="5">
        <f t="shared" si="19"/>
        <v>0.10923788369806649</v>
      </c>
      <c r="AZ20" s="5">
        <f t="shared" si="19"/>
        <v>2.23391472162546</v>
      </c>
      <c r="BA20" s="13">
        <f t="shared" si="19"/>
        <v>3.308087244656446</v>
      </c>
      <c r="BB20" s="5">
        <f t="shared" si="19"/>
        <v>0.36412627899355493</v>
      </c>
      <c r="BC20" s="5">
        <f t="shared" si="19"/>
        <v>0.10923788369806649</v>
      </c>
      <c r="BD20" s="5">
        <f t="shared" si="19"/>
        <v>0.21847576739613297</v>
      </c>
      <c r="BE20" s="5">
        <f t="shared" si="19"/>
        <v>0.03641262789935549</v>
      </c>
      <c r="BF20" s="5">
        <f t="shared" si="19"/>
        <v>0</v>
      </c>
      <c r="BG20" s="5">
        <f t="shared" si="19"/>
        <v>1.4364781706295744</v>
      </c>
      <c r="BH20" s="5">
        <f t="shared" si="19"/>
        <v>0</v>
      </c>
      <c r="BI20" s="5">
        <f t="shared" si="19"/>
        <v>0</v>
      </c>
      <c r="BJ20" s="5">
        <f t="shared" si="19"/>
        <v>0.19116629647161634</v>
      </c>
      <c r="BK20" s="5">
        <f t="shared" si="19"/>
        <v>0</v>
      </c>
      <c r="BL20" s="5">
        <f t="shared" si="19"/>
        <v>0</v>
      </c>
      <c r="BM20" s="5">
        <f t="shared" si="19"/>
        <v>1.245311874157958</v>
      </c>
      <c r="BN20" s="5">
        <f t="shared" si="19"/>
        <v>0</v>
      </c>
      <c r="BO20" s="5">
        <f t="shared" si="19"/>
        <v>1.5074827950333174</v>
      </c>
      <c r="BP20" s="5">
        <f aca="true" t="shared" si="20" ref="BP20:CG20">BP8/$D8*100</f>
        <v>0.10923788369806649</v>
      </c>
      <c r="BQ20" s="5">
        <f t="shared" si="20"/>
        <v>0.5370862615154935</v>
      </c>
      <c r="BR20" s="5">
        <f t="shared" si="20"/>
        <v>0.4023595382878782</v>
      </c>
      <c r="BS20" s="5">
        <f t="shared" si="20"/>
        <v>0.2621709208753596</v>
      </c>
      <c r="BT20" s="5">
        <f t="shared" si="20"/>
        <v>0.19662819065651968</v>
      </c>
      <c r="BU20" s="5">
        <f t="shared" si="20"/>
        <v>0</v>
      </c>
      <c r="BV20" s="13">
        <f t="shared" si="20"/>
        <v>5.343553144230419</v>
      </c>
      <c r="BW20" s="5">
        <f t="shared" si="20"/>
        <v>0</v>
      </c>
      <c r="BX20" s="5">
        <f t="shared" si="20"/>
        <v>0.3113279685394895</v>
      </c>
      <c r="BY20" s="5">
        <f t="shared" si="20"/>
        <v>4.380439136292466</v>
      </c>
      <c r="BZ20" s="5">
        <f t="shared" si="20"/>
        <v>0.6517860393984632</v>
      </c>
      <c r="CA20" s="5">
        <f t="shared" si="20"/>
        <v>0</v>
      </c>
      <c r="CB20" s="13">
        <f t="shared" si="20"/>
        <v>2.0518515821286822</v>
      </c>
      <c r="CC20" s="13">
        <f t="shared" si="20"/>
        <v>0.1638568255470997</v>
      </c>
      <c r="CD20" s="5">
        <f t="shared" si="20"/>
        <v>0</v>
      </c>
      <c r="CE20" s="5">
        <f t="shared" si="20"/>
        <v>0.08192841277354986</v>
      </c>
      <c r="CF20" s="5">
        <f t="shared" si="20"/>
        <v>0.08192841277354986</v>
      </c>
      <c r="CG20" s="13">
        <f t="shared" si="20"/>
        <v>0.45151658595200816</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AZ20"/>
  <sheetViews>
    <sheetView workbookViewId="0" topLeftCell="A1">
      <pane ySplit="1" topLeftCell="BM2" activePane="bottomLeft" state="frozen"/>
      <selection pane="topLeft" activeCell="A1" sqref="A1"/>
      <selection pane="bottomLeft" activeCell="L14" sqref="L14:L20"/>
    </sheetView>
  </sheetViews>
  <sheetFormatPr defaultColWidth="9.140625" defaultRowHeight="12.75"/>
  <cols>
    <col min="4" max="4" width="10.140625" style="0" bestFit="1" customWidth="1"/>
    <col min="5" max="11" width="9.28125" style="0" bestFit="1" customWidth="1"/>
    <col min="12" max="12" width="10.140625" style="0" bestFit="1" customWidth="1"/>
    <col min="13" max="36" width="9.28125" style="0" bestFit="1" customWidth="1"/>
  </cols>
  <sheetData>
    <row r="1" spans="1:12" s="1" customFormat="1" ht="89.25" customHeight="1">
      <c r="A1" s="1" t="s">
        <v>258</v>
      </c>
      <c r="D1" s="1" t="s">
        <v>259</v>
      </c>
      <c r="E1" s="1" t="s">
        <v>260</v>
      </c>
      <c r="F1" s="1" t="s">
        <v>261</v>
      </c>
      <c r="G1" s="1" t="s">
        <v>262</v>
      </c>
      <c r="H1" s="1" t="s">
        <v>263</v>
      </c>
      <c r="I1" s="1" t="s">
        <v>264</v>
      </c>
      <c r="J1" s="1" t="s">
        <v>265</v>
      </c>
      <c r="K1" s="1" t="s">
        <v>266</v>
      </c>
      <c r="L1" s="1" t="s">
        <v>267</v>
      </c>
    </row>
    <row r="2" spans="1:52" ht="12.75">
      <c r="A2" t="s">
        <v>85</v>
      </c>
      <c r="D2" s="2">
        <v>14681848</v>
      </c>
      <c r="E2" s="2">
        <v>8305149</v>
      </c>
      <c r="F2" s="2">
        <v>952701</v>
      </c>
      <c r="G2" s="2">
        <v>687164</v>
      </c>
      <c r="H2" s="2">
        <v>1075374</v>
      </c>
      <c r="I2" s="2">
        <v>1495138</v>
      </c>
      <c r="J2" s="2">
        <v>1591190</v>
      </c>
      <c r="K2" s="2">
        <v>575132</v>
      </c>
      <c r="L2" s="2">
        <v>11665266</v>
      </c>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12.75">
      <c r="A3" t="s">
        <v>86</v>
      </c>
      <c r="D3" s="2">
        <v>13846115</v>
      </c>
      <c r="E3" s="2">
        <v>7834093</v>
      </c>
      <c r="F3" s="2">
        <v>899848</v>
      </c>
      <c r="G3" s="2">
        <v>646249</v>
      </c>
      <c r="H3" s="2">
        <v>1009228</v>
      </c>
      <c r="I3" s="2">
        <v>1413606</v>
      </c>
      <c r="J3" s="2">
        <v>1500896</v>
      </c>
      <c r="K3" s="2">
        <v>542195</v>
      </c>
      <c r="L3" s="2">
        <v>11006702</v>
      </c>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2.75">
      <c r="A4" t="s">
        <v>86</v>
      </c>
      <c r="B4" t="s">
        <v>87</v>
      </c>
      <c r="D4" s="2">
        <v>632873</v>
      </c>
      <c r="E4" s="2">
        <v>320089</v>
      </c>
      <c r="F4" s="2">
        <v>57699</v>
      </c>
      <c r="G4" s="2">
        <v>38646</v>
      </c>
      <c r="H4" s="2">
        <v>46351</v>
      </c>
      <c r="I4" s="2">
        <v>86966</v>
      </c>
      <c r="J4" s="2">
        <v>62648</v>
      </c>
      <c r="K4" s="2">
        <v>20474</v>
      </c>
      <c r="L4" s="2">
        <v>597650</v>
      </c>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2.75">
      <c r="A5" t="s">
        <v>86</v>
      </c>
      <c r="B5" t="s">
        <v>88</v>
      </c>
      <c r="D5" s="2">
        <v>1182661</v>
      </c>
      <c r="E5" s="2">
        <v>626642</v>
      </c>
      <c r="F5" s="2">
        <v>89380</v>
      </c>
      <c r="G5" s="2">
        <v>57828</v>
      </c>
      <c r="H5" s="2">
        <v>90565</v>
      </c>
      <c r="I5" s="2">
        <v>137313</v>
      </c>
      <c r="J5" s="2">
        <v>132919</v>
      </c>
      <c r="K5" s="2">
        <v>48014</v>
      </c>
      <c r="L5" s="2">
        <v>1021333</v>
      </c>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2.75">
      <c r="A6" t="s">
        <v>86</v>
      </c>
      <c r="B6" t="s">
        <v>87</v>
      </c>
      <c r="C6" t="s">
        <v>89</v>
      </c>
      <c r="D6" s="2">
        <v>61258</v>
      </c>
      <c r="E6" s="2">
        <v>30420</v>
      </c>
      <c r="F6" s="2">
        <v>6049</v>
      </c>
      <c r="G6" s="2">
        <v>4309</v>
      </c>
      <c r="H6" s="2">
        <v>4709</v>
      </c>
      <c r="I6" s="2">
        <v>8051</v>
      </c>
      <c r="J6" s="2">
        <v>5918</v>
      </c>
      <c r="K6" s="2">
        <v>1802</v>
      </c>
      <c r="L6" s="2">
        <v>56328</v>
      </c>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2:52" ht="12.75">
      <c r="B7" t="s">
        <v>90</v>
      </c>
      <c r="D7" s="2">
        <v>804</v>
      </c>
      <c r="E7" s="2">
        <v>327</v>
      </c>
      <c r="F7" s="2">
        <v>84</v>
      </c>
      <c r="G7" s="2">
        <v>79</v>
      </c>
      <c r="H7" s="2">
        <v>67</v>
      </c>
      <c r="I7" s="2">
        <v>143</v>
      </c>
      <c r="J7" s="2">
        <v>88</v>
      </c>
      <c r="K7" s="2">
        <v>16</v>
      </c>
      <c r="L7" s="2">
        <v>916</v>
      </c>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2:29" ht="12.75">
      <c r="B8" t="s">
        <v>91</v>
      </c>
      <c r="D8" s="3">
        <v>683.95</v>
      </c>
      <c r="E8" s="3">
        <v>264.55</v>
      </c>
      <c r="F8" s="3">
        <v>73.35</v>
      </c>
      <c r="G8" s="3">
        <v>69.35</v>
      </c>
      <c r="H8" s="3">
        <v>58.5</v>
      </c>
      <c r="I8" s="3">
        <v>127</v>
      </c>
      <c r="J8" s="3">
        <v>78.05</v>
      </c>
      <c r="K8" s="3">
        <v>13.15</v>
      </c>
      <c r="L8" s="3">
        <v>809.95</v>
      </c>
      <c r="M8" s="3">
        <v>0</v>
      </c>
      <c r="N8" s="3">
        <v>0</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3" ht="12.75">
      <c r="L13" t="s">
        <v>268</v>
      </c>
    </row>
    <row r="14" spans="1:22" ht="12.75">
      <c r="A14" t="s">
        <v>85</v>
      </c>
      <c r="D14" s="5">
        <f aca="true" t="shared" si="0" ref="D14:K20">D2/$D2*100</f>
        <v>100</v>
      </c>
      <c r="E14" s="5">
        <f t="shared" si="0"/>
        <v>56.56746344193183</v>
      </c>
      <c r="F14" s="5">
        <f t="shared" si="0"/>
        <v>6.4889719604780005</v>
      </c>
      <c r="G14" s="5">
        <f t="shared" si="0"/>
        <v>4.680364488176148</v>
      </c>
      <c r="H14" s="5">
        <f t="shared" si="0"/>
        <v>7.32451391677669</v>
      </c>
      <c r="I14" s="5">
        <f t="shared" si="0"/>
        <v>10.183581794335426</v>
      </c>
      <c r="J14" s="5">
        <f t="shared" si="0"/>
        <v>10.837804614242023</v>
      </c>
      <c r="K14" s="5">
        <f t="shared" si="0"/>
        <v>3.9172997840598813</v>
      </c>
      <c r="L14" s="5">
        <f aca="true" t="shared" si="1" ref="L14:L20">L2/$D2</f>
        <v>0.7945366278141552</v>
      </c>
      <c r="M14" s="5"/>
      <c r="N14" s="5"/>
      <c r="O14" s="5"/>
      <c r="P14" s="5"/>
      <c r="Q14" s="5"/>
      <c r="R14" s="5"/>
      <c r="S14" s="5"/>
      <c r="T14" s="5"/>
      <c r="U14" s="5"/>
      <c r="V14" s="5"/>
    </row>
    <row r="15" spans="1:22" ht="12.75">
      <c r="A15" t="s">
        <v>86</v>
      </c>
      <c r="D15" s="5">
        <f t="shared" si="0"/>
        <v>100</v>
      </c>
      <c r="E15" s="5">
        <f t="shared" si="0"/>
        <v>56.57971929310135</v>
      </c>
      <c r="F15" s="5">
        <f t="shared" si="0"/>
        <v>6.49892045530461</v>
      </c>
      <c r="G15" s="5">
        <f t="shared" si="0"/>
        <v>4.667366983446259</v>
      </c>
      <c r="H15" s="5">
        <f t="shared" si="0"/>
        <v>7.288889338272865</v>
      </c>
      <c r="I15" s="5">
        <f t="shared" si="0"/>
        <v>10.209405309720452</v>
      </c>
      <c r="J15" s="5">
        <f t="shared" si="0"/>
        <v>10.839834856203346</v>
      </c>
      <c r="K15" s="5">
        <f t="shared" si="0"/>
        <v>3.9158637639511156</v>
      </c>
      <c r="L15" s="5">
        <f t="shared" si="1"/>
        <v>0.7949307080000418</v>
      </c>
      <c r="M15" s="5"/>
      <c r="N15" s="5"/>
      <c r="O15" s="5"/>
      <c r="P15" s="5"/>
      <c r="Q15" s="5"/>
      <c r="R15" s="5"/>
      <c r="S15" s="5"/>
      <c r="T15" s="5"/>
      <c r="U15" s="5"/>
      <c r="V15" s="5"/>
    </row>
    <row r="16" spans="1:22" ht="12.75">
      <c r="A16" t="s">
        <v>86</v>
      </c>
      <c r="B16" t="s">
        <v>87</v>
      </c>
      <c r="D16" s="5">
        <f t="shared" si="0"/>
        <v>100</v>
      </c>
      <c r="E16" s="5">
        <f t="shared" si="0"/>
        <v>50.57713000870633</v>
      </c>
      <c r="F16" s="5">
        <f t="shared" si="0"/>
        <v>9.11699503691894</v>
      </c>
      <c r="G16" s="5">
        <f t="shared" si="0"/>
        <v>6.106438416554348</v>
      </c>
      <c r="H16" s="5">
        <f t="shared" si="0"/>
        <v>7.323902267911571</v>
      </c>
      <c r="I16" s="5">
        <f t="shared" si="0"/>
        <v>13.741461557058052</v>
      </c>
      <c r="J16" s="5">
        <f t="shared" si="0"/>
        <v>9.898984472398094</v>
      </c>
      <c r="K16" s="5">
        <f t="shared" si="0"/>
        <v>3.235088240452666</v>
      </c>
      <c r="L16" s="5">
        <f t="shared" si="1"/>
        <v>0.9443442839242628</v>
      </c>
      <c r="M16" s="5"/>
      <c r="N16" s="5"/>
      <c r="O16" s="5"/>
      <c r="P16" s="5"/>
      <c r="Q16" s="5"/>
      <c r="R16" s="5"/>
      <c r="S16" s="5"/>
      <c r="T16" s="5"/>
      <c r="U16" s="5"/>
      <c r="V16" s="5"/>
    </row>
    <row r="17" spans="1:22" ht="12.75">
      <c r="A17" t="s">
        <v>86</v>
      </c>
      <c r="B17" t="s">
        <v>88</v>
      </c>
      <c r="D17" s="5">
        <f t="shared" si="0"/>
        <v>100</v>
      </c>
      <c r="E17" s="5">
        <f t="shared" si="0"/>
        <v>52.985766842738535</v>
      </c>
      <c r="F17" s="5">
        <f t="shared" si="0"/>
        <v>7.557533392916483</v>
      </c>
      <c r="G17" s="5">
        <f t="shared" si="0"/>
        <v>4.889651387844869</v>
      </c>
      <c r="H17" s="5">
        <f t="shared" si="0"/>
        <v>7.657731167257566</v>
      </c>
      <c r="I17" s="5">
        <f t="shared" si="0"/>
        <v>11.610512226242346</v>
      </c>
      <c r="J17" s="5">
        <f t="shared" si="0"/>
        <v>11.238977187883933</v>
      </c>
      <c r="K17" s="5">
        <f t="shared" si="0"/>
        <v>4.059827795116267</v>
      </c>
      <c r="L17" s="5">
        <f t="shared" si="1"/>
        <v>0.8635889743552886</v>
      </c>
      <c r="M17" s="5"/>
      <c r="N17" s="5"/>
      <c r="O17" s="5"/>
      <c r="P17" s="5"/>
      <c r="Q17" s="5"/>
      <c r="R17" s="5"/>
      <c r="S17" s="5"/>
      <c r="T17" s="5"/>
      <c r="U17" s="5"/>
      <c r="V17" s="5"/>
    </row>
    <row r="18" spans="1:22" ht="12.75">
      <c r="A18" t="s">
        <v>86</v>
      </c>
      <c r="B18" t="s">
        <v>87</v>
      </c>
      <c r="C18" t="s">
        <v>89</v>
      </c>
      <c r="D18" s="5">
        <f t="shared" si="0"/>
        <v>100</v>
      </c>
      <c r="E18" s="5">
        <f t="shared" si="0"/>
        <v>49.65882007248033</v>
      </c>
      <c r="F18" s="5">
        <f t="shared" si="0"/>
        <v>9.874628619935354</v>
      </c>
      <c r="G18" s="5">
        <f t="shared" si="0"/>
        <v>7.034183290345751</v>
      </c>
      <c r="H18" s="5">
        <f t="shared" si="0"/>
        <v>7.687159228182441</v>
      </c>
      <c r="I18" s="5">
        <f t="shared" si="0"/>
        <v>13.142773188807993</v>
      </c>
      <c r="J18" s="5">
        <f t="shared" si="0"/>
        <v>9.66077900029384</v>
      </c>
      <c r="K18" s="5">
        <f t="shared" si="0"/>
        <v>2.9416565999542916</v>
      </c>
      <c r="L18" s="5">
        <f t="shared" si="1"/>
        <v>0.9195207156616279</v>
      </c>
      <c r="M18" s="5"/>
      <c r="N18" s="5"/>
      <c r="O18" s="5"/>
      <c r="P18" s="5"/>
      <c r="Q18" s="5"/>
      <c r="R18" s="5"/>
      <c r="S18" s="5"/>
      <c r="T18" s="5"/>
      <c r="U18" s="5"/>
      <c r="V18" s="5"/>
    </row>
    <row r="19" spans="2:28" ht="12.75">
      <c r="B19" t="s">
        <v>90</v>
      </c>
      <c r="D19" s="5">
        <f t="shared" si="0"/>
        <v>100</v>
      </c>
      <c r="E19" s="5">
        <f t="shared" si="0"/>
        <v>40.67164179104478</v>
      </c>
      <c r="F19" s="5">
        <f t="shared" si="0"/>
        <v>10.44776119402985</v>
      </c>
      <c r="G19" s="5">
        <f t="shared" si="0"/>
        <v>9.82587064676617</v>
      </c>
      <c r="H19" s="5">
        <f t="shared" si="0"/>
        <v>8.333333333333332</v>
      </c>
      <c r="I19" s="5">
        <f t="shared" si="0"/>
        <v>17.786069651741293</v>
      </c>
      <c r="J19" s="5">
        <f t="shared" si="0"/>
        <v>10.945273631840797</v>
      </c>
      <c r="K19" s="5">
        <f t="shared" si="0"/>
        <v>1.9900497512437811</v>
      </c>
      <c r="L19" s="5">
        <f t="shared" si="1"/>
        <v>1.1393034825870647</v>
      </c>
      <c r="M19" s="5"/>
      <c r="N19" s="5"/>
      <c r="O19" s="5"/>
      <c r="P19" s="5"/>
      <c r="Q19" s="5"/>
      <c r="R19" s="5"/>
      <c r="S19" s="5"/>
      <c r="T19" s="5"/>
      <c r="U19" s="5"/>
      <c r="V19" s="5"/>
      <c r="W19" s="5"/>
      <c r="X19" s="5"/>
      <c r="Y19" s="5"/>
      <c r="Z19" s="5"/>
      <c r="AA19" s="5"/>
      <c r="AB19" s="5"/>
    </row>
    <row r="20" spans="2:28" ht="12.75">
      <c r="B20" t="s">
        <v>91</v>
      </c>
      <c r="D20" s="5">
        <f t="shared" si="0"/>
        <v>100</v>
      </c>
      <c r="E20" s="5">
        <f t="shared" si="0"/>
        <v>38.67972805029608</v>
      </c>
      <c r="F20" s="5">
        <f t="shared" si="0"/>
        <v>10.724468162877402</v>
      </c>
      <c r="G20" s="5">
        <f t="shared" si="0"/>
        <v>10.139630089918853</v>
      </c>
      <c r="H20" s="5">
        <f t="shared" si="0"/>
        <v>8.553256817018786</v>
      </c>
      <c r="I20" s="5">
        <f t="shared" si="0"/>
        <v>18.568608816433947</v>
      </c>
      <c r="J20" s="5">
        <f t="shared" si="0"/>
        <v>11.411652898603698</v>
      </c>
      <c r="K20" s="5">
        <f t="shared" si="0"/>
        <v>1.9226551648512318</v>
      </c>
      <c r="L20" s="5">
        <f t="shared" si="1"/>
        <v>1.1842239929819431</v>
      </c>
      <c r="M20" s="5"/>
      <c r="N20" s="5"/>
      <c r="O20" s="5"/>
      <c r="P20" s="5"/>
      <c r="Q20" s="5"/>
      <c r="R20" s="5"/>
      <c r="S20" s="5"/>
      <c r="T20" s="5"/>
      <c r="U20" s="5"/>
      <c r="V20" s="5"/>
      <c r="W20" s="5"/>
      <c r="X20" s="5"/>
      <c r="Y20" s="5"/>
      <c r="Z20" s="5"/>
      <c r="AA20" s="5"/>
      <c r="AB20" s="5"/>
    </row>
  </sheetData>
  <printOptions/>
  <pageMargins left="0.75" right="0.75" top="1" bottom="1" header="0.5" footer="0.5"/>
  <pageSetup horizontalDpi="360" verticalDpi="360" orientation="portrait" r:id="rId1"/>
</worksheet>
</file>

<file path=xl/worksheets/sheet12.xml><?xml version="1.0" encoding="utf-8"?>
<worksheet xmlns="http://schemas.openxmlformats.org/spreadsheetml/2006/main" xmlns:r="http://schemas.openxmlformats.org/officeDocument/2006/relationships">
  <sheetPr codeName="Sheet12"/>
  <dimension ref="A1:AZ20"/>
  <sheetViews>
    <sheetView workbookViewId="0" topLeftCell="A1">
      <pane ySplit="1" topLeftCell="BM2" activePane="bottomLeft" state="frozen"/>
      <selection pane="topLeft" activeCell="A1" sqref="A1"/>
      <selection pane="bottomLeft" activeCell="F30" sqref="F30"/>
    </sheetView>
  </sheetViews>
  <sheetFormatPr defaultColWidth="9.140625" defaultRowHeight="12.75"/>
  <sheetData>
    <row r="1" spans="1:8" s="1" customFormat="1" ht="89.25" customHeight="1">
      <c r="A1" s="1" t="s">
        <v>269</v>
      </c>
      <c r="D1" s="1" t="s">
        <v>270</v>
      </c>
      <c r="E1" s="1" t="s">
        <v>271</v>
      </c>
      <c r="F1" s="1" t="s">
        <v>272</v>
      </c>
      <c r="G1" s="1" t="s">
        <v>273</v>
      </c>
      <c r="H1" s="1" t="s">
        <v>274</v>
      </c>
    </row>
    <row r="2" spans="1:52" ht="12.75">
      <c r="A2" t="s">
        <v>85</v>
      </c>
      <c r="D2" s="2">
        <v>2648991</v>
      </c>
      <c r="E2" s="2">
        <v>965341</v>
      </c>
      <c r="F2" s="2">
        <v>832234</v>
      </c>
      <c r="G2" s="2">
        <v>133107</v>
      </c>
      <c r="H2" s="2">
        <v>1683650</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12.75">
      <c r="A3" t="s">
        <v>86</v>
      </c>
      <c r="D3" s="2">
        <v>2498728</v>
      </c>
      <c r="E3" s="2">
        <v>917582</v>
      </c>
      <c r="F3" s="2">
        <v>791228</v>
      </c>
      <c r="G3" s="2">
        <v>126354</v>
      </c>
      <c r="H3" s="2">
        <v>1581146</v>
      </c>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2.75">
      <c r="A4" t="s">
        <v>86</v>
      </c>
      <c r="B4" t="s">
        <v>87</v>
      </c>
      <c r="D4" s="2">
        <v>224555</v>
      </c>
      <c r="E4" s="2">
        <v>65769</v>
      </c>
      <c r="F4" s="2">
        <v>50280</v>
      </c>
      <c r="G4" s="2">
        <v>15489</v>
      </c>
      <c r="H4" s="2">
        <v>158786</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2.75">
      <c r="A5" t="s">
        <v>86</v>
      </c>
      <c r="B5" t="s">
        <v>88</v>
      </c>
      <c r="D5" s="2">
        <v>253821</v>
      </c>
      <c r="E5" s="2">
        <v>91237</v>
      </c>
      <c r="F5" s="2">
        <v>76526</v>
      </c>
      <c r="G5" s="2">
        <v>14711</v>
      </c>
      <c r="H5" s="2">
        <v>162584</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2.75">
      <c r="A6" t="s">
        <v>86</v>
      </c>
      <c r="B6" t="s">
        <v>87</v>
      </c>
      <c r="C6" t="s">
        <v>89</v>
      </c>
      <c r="D6" s="2">
        <v>18745</v>
      </c>
      <c r="E6" s="2">
        <v>6527</v>
      </c>
      <c r="F6" s="2">
        <v>4936</v>
      </c>
      <c r="G6" s="2">
        <v>1591</v>
      </c>
      <c r="H6" s="2">
        <v>12218</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2:52" ht="12.75">
      <c r="B7" t="s">
        <v>90</v>
      </c>
      <c r="D7" s="2">
        <v>220</v>
      </c>
      <c r="E7" s="2">
        <v>88</v>
      </c>
      <c r="F7" s="2">
        <v>67</v>
      </c>
      <c r="G7" s="2">
        <v>21</v>
      </c>
      <c r="H7" s="2">
        <v>132</v>
      </c>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2:29" ht="12.75">
      <c r="B8" t="s">
        <v>91</v>
      </c>
      <c r="D8" s="3">
        <v>188.45</v>
      </c>
      <c r="E8" s="3">
        <v>76.15</v>
      </c>
      <c r="F8" s="3">
        <v>58.3</v>
      </c>
      <c r="G8" s="3">
        <v>17.85</v>
      </c>
      <c r="H8" s="3">
        <v>112.3</v>
      </c>
      <c r="I8" s="3">
        <v>0</v>
      </c>
      <c r="J8" s="3">
        <v>0</v>
      </c>
      <c r="K8" s="3">
        <v>0</v>
      </c>
      <c r="L8" s="3">
        <v>0</v>
      </c>
      <c r="M8" s="3">
        <v>0</v>
      </c>
      <c r="N8" s="3">
        <v>0</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4" spans="1:22" ht="12.75">
      <c r="A14" t="s">
        <v>85</v>
      </c>
      <c r="D14" s="5">
        <f aca="true" t="shared" si="0" ref="D14:H20">D2/$D2*100</f>
        <v>100</v>
      </c>
      <c r="E14" s="5">
        <f t="shared" si="0"/>
        <v>36.44183766573764</v>
      </c>
      <c r="F14" s="5">
        <f t="shared" si="0"/>
        <v>31.417018781868265</v>
      </c>
      <c r="G14" s="5">
        <f t="shared" si="0"/>
        <v>5.024818883869368</v>
      </c>
      <c r="H14" s="5">
        <f t="shared" si="0"/>
        <v>63.55816233426237</v>
      </c>
      <c r="I14" s="5"/>
      <c r="J14" s="5"/>
      <c r="K14" s="5"/>
      <c r="L14" s="5"/>
      <c r="M14" s="5"/>
      <c r="N14" s="5"/>
      <c r="O14" s="5"/>
      <c r="P14" s="5"/>
      <c r="Q14" s="5"/>
      <c r="R14" s="5"/>
      <c r="S14" s="5"/>
      <c r="T14" s="5"/>
      <c r="U14" s="5"/>
      <c r="V14" s="5"/>
    </row>
    <row r="15" spans="1:22" ht="12.75">
      <c r="A15" t="s">
        <v>86</v>
      </c>
      <c r="D15" s="5">
        <f t="shared" si="0"/>
        <v>100</v>
      </c>
      <c r="E15" s="5">
        <f t="shared" si="0"/>
        <v>36.72196413535207</v>
      </c>
      <c r="F15" s="5">
        <f t="shared" si="0"/>
        <v>31.66523126967001</v>
      </c>
      <c r="G15" s="5">
        <f t="shared" si="0"/>
        <v>5.05673286568206</v>
      </c>
      <c r="H15" s="5">
        <f t="shared" si="0"/>
        <v>63.27803586464793</v>
      </c>
      <c r="I15" s="5"/>
      <c r="J15" s="5"/>
      <c r="K15" s="5"/>
      <c r="L15" s="5"/>
      <c r="M15" s="5"/>
      <c r="N15" s="5"/>
      <c r="O15" s="5"/>
      <c r="P15" s="5"/>
      <c r="Q15" s="5"/>
      <c r="R15" s="5"/>
      <c r="S15" s="5"/>
      <c r="T15" s="5"/>
      <c r="U15" s="5"/>
      <c r="V15" s="5"/>
    </row>
    <row r="16" spans="1:22" ht="12.75">
      <c r="A16" t="s">
        <v>86</v>
      </c>
      <c r="B16" t="s">
        <v>87</v>
      </c>
      <c r="D16" s="5">
        <f t="shared" si="0"/>
        <v>100</v>
      </c>
      <c r="E16" s="5">
        <f t="shared" si="0"/>
        <v>29.288592995034623</v>
      </c>
      <c r="F16" s="5">
        <f t="shared" si="0"/>
        <v>22.39095099196188</v>
      </c>
      <c r="G16" s="5">
        <f t="shared" si="0"/>
        <v>6.897642003072744</v>
      </c>
      <c r="H16" s="5">
        <f t="shared" si="0"/>
        <v>70.71140700496538</v>
      </c>
      <c r="I16" s="5"/>
      <c r="J16" s="5"/>
      <c r="K16" s="5"/>
      <c r="L16" s="5"/>
      <c r="M16" s="5"/>
      <c r="N16" s="5"/>
      <c r="O16" s="5"/>
      <c r="P16" s="5"/>
      <c r="Q16" s="5"/>
      <c r="R16" s="5"/>
      <c r="S16" s="5"/>
      <c r="T16" s="5"/>
      <c r="U16" s="5"/>
      <c r="V16" s="5"/>
    </row>
    <row r="17" spans="1:22" ht="12.75">
      <c r="A17" t="s">
        <v>86</v>
      </c>
      <c r="B17" t="s">
        <v>88</v>
      </c>
      <c r="D17" s="5">
        <f t="shared" si="0"/>
        <v>100</v>
      </c>
      <c r="E17" s="5">
        <f t="shared" si="0"/>
        <v>35.94541034823754</v>
      </c>
      <c r="F17" s="5">
        <f t="shared" si="0"/>
        <v>30.149593611245724</v>
      </c>
      <c r="G17" s="5">
        <f t="shared" si="0"/>
        <v>5.795816736991817</v>
      </c>
      <c r="H17" s="5">
        <f t="shared" si="0"/>
        <v>64.05458965176246</v>
      </c>
      <c r="I17" s="5"/>
      <c r="J17" s="5"/>
      <c r="K17" s="5"/>
      <c r="L17" s="5"/>
      <c r="M17" s="5"/>
      <c r="N17" s="5"/>
      <c r="O17" s="5"/>
      <c r="P17" s="5"/>
      <c r="Q17" s="5"/>
      <c r="R17" s="5"/>
      <c r="S17" s="5"/>
      <c r="T17" s="5"/>
      <c r="U17" s="5"/>
      <c r="V17" s="5"/>
    </row>
    <row r="18" spans="1:22" ht="12.75">
      <c r="A18" t="s">
        <v>86</v>
      </c>
      <c r="B18" t="s">
        <v>87</v>
      </c>
      <c r="C18" t="s">
        <v>89</v>
      </c>
      <c r="D18" s="5">
        <f t="shared" si="0"/>
        <v>100</v>
      </c>
      <c r="E18" s="5">
        <f t="shared" si="0"/>
        <v>34.81995198719658</v>
      </c>
      <c r="F18" s="5">
        <f t="shared" si="0"/>
        <v>26.332355294745263</v>
      </c>
      <c r="G18" s="5">
        <f t="shared" si="0"/>
        <v>8.48759669245132</v>
      </c>
      <c r="H18" s="5">
        <f t="shared" si="0"/>
        <v>65.18004801280341</v>
      </c>
      <c r="I18" s="5"/>
      <c r="J18" s="5"/>
      <c r="K18" s="5"/>
      <c r="L18" s="5"/>
      <c r="M18" s="5"/>
      <c r="N18" s="5"/>
      <c r="O18" s="5"/>
      <c r="P18" s="5"/>
      <c r="Q18" s="5"/>
      <c r="R18" s="5"/>
      <c r="S18" s="5"/>
      <c r="T18" s="5"/>
      <c r="U18" s="5"/>
      <c r="V18" s="5"/>
    </row>
    <row r="19" spans="2:28" ht="12.75">
      <c r="B19" t="s">
        <v>90</v>
      </c>
      <c r="D19" s="5">
        <f t="shared" si="0"/>
        <v>100</v>
      </c>
      <c r="E19" s="5">
        <f t="shared" si="0"/>
        <v>40</v>
      </c>
      <c r="F19" s="5">
        <f t="shared" si="0"/>
        <v>30.454545454545457</v>
      </c>
      <c r="G19" s="5">
        <f t="shared" si="0"/>
        <v>9.545454545454547</v>
      </c>
      <c r="H19" s="5">
        <f t="shared" si="0"/>
        <v>60</v>
      </c>
      <c r="I19" s="5"/>
      <c r="J19" s="5"/>
      <c r="K19" s="5"/>
      <c r="L19" s="5"/>
      <c r="M19" s="5"/>
      <c r="N19" s="5"/>
      <c r="O19" s="5"/>
      <c r="P19" s="5"/>
      <c r="Q19" s="5"/>
      <c r="R19" s="5"/>
      <c r="S19" s="5"/>
      <c r="T19" s="5"/>
      <c r="U19" s="5"/>
      <c r="V19" s="5"/>
      <c r="W19" s="5"/>
      <c r="X19" s="5"/>
      <c r="Y19" s="5"/>
      <c r="Z19" s="5"/>
      <c r="AA19" s="5"/>
      <c r="AB19" s="5"/>
    </row>
    <row r="20" spans="2:28" ht="12.75">
      <c r="B20" t="s">
        <v>91</v>
      </c>
      <c r="D20" s="5">
        <f t="shared" si="0"/>
        <v>100</v>
      </c>
      <c r="E20" s="5">
        <f t="shared" si="0"/>
        <v>40.40859644468029</v>
      </c>
      <c r="F20" s="5">
        <f t="shared" si="0"/>
        <v>30.93658795436455</v>
      </c>
      <c r="G20" s="5">
        <f t="shared" si="0"/>
        <v>9.472008490315735</v>
      </c>
      <c r="H20" s="5">
        <f t="shared" si="0"/>
        <v>59.59140355531971</v>
      </c>
      <c r="I20" s="5"/>
      <c r="J20" s="5"/>
      <c r="K20" s="5"/>
      <c r="L20" s="5"/>
      <c r="M20" s="5"/>
      <c r="N20" s="5"/>
      <c r="O20" s="5"/>
      <c r="P20" s="5"/>
      <c r="Q20" s="5"/>
      <c r="R20" s="5"/>
      <c r="S20" s="5"/>
      <c r="T20" s="5"/>
      <c r="U20" s="5"/>
      <c r="V20" s="5"/>
      <c r="W20" s="5"/>
      <c r="X20" s="5"/>
      <c r="Y20" s="5"/>
      <c r="Z20" s="5"/>
      <c r="AA20" s="5"/>
      <c r="AB20" s="5"/>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AZ20"/>
  <sheetViews>
    <sheetView workbookViewId="0" topLeftCell="J1">
      <pane ySplit="1" topLeftCell="BM2" activePane="bottomLeft" state="frozen"/>
      <selection pane="topLeft" activeCell="A1" sqref="A1"/>
      <selection pane="bottomLeft" activeCell="O14" sqref="O14:O20"/>
    </sheetView>
  </sheetViews>
  <sheetFormatPr defaultColWidth="9.140625" defaultRowHeight="12.75"/>
  <cols>
    <col min="4" max="6" width="10.140625" style="0" bestFit="1" customWidth="1"/>
    <col min="7" max="7" width="9.28125" style="0" bestFit="1" customWidth="1"/>
    <col min="8" max="8" width="10.140625" style="0" bestFit="1" customWidth="1"/>
    <col min="9" max="16" width="9.28125" style="0" bestFit="1" customWidth="1"/>
    <col min="17" max="17" width="10.140625" style="0" bestFit="1" customWidth="1"/>
    <col min="18" max="36" width="9.28125" style="0" bestFit="1" customWidth="1"/>
  </cols>
  <sheetData>
    <row r="1" spans="1:22" s="1" customFormat="1" ht="89.25" customHeight="1">
      <c r="A1" s="1" t="s">
        <v>275</v>
      </c>
      <c r="D1" s="1" t="s">
        <v>73</v>
      </c>
      <c r="E1" s="1" t="s">
        <v>271</v>
      </c>
      <c r="F1" s="1" t="s">
        <v>276</v>
      </c>
      <c r="G1" s="1" t="s">
        <v>277</v>
      </c>
      <c r="H1" s="1" t="s">
        <v>278</v>
      </c>
      <c r="I1" s="1" t="s">
        <v>279</v>
      </c>
      <c r="J1" s="1" t="s">
        <v>280</v>
      </c>
      <c r="K1" s="1" t="s">
        <v>281</v>
      </c>
      <c r="L1" s="1" t="s">
        <v>282</v>
      </c>
      <c r="M1" s="1" t="s">
        <v>283</v>
      </c>
      <c r="N1" s="1" t="s">
        <v>284</v>
      </c>
      <c r="O1" s="1" t="s">
        <v>273</v>
      </c>
      <c r="P1" s="1" t="s">
        <v>285</v>
      </c>
      <c r="Q1" s="1" t="s">
        <v>274</v>
      </c>
      <c r="R1" s="1" t="s">
        <v>286</v>
      </c>
      <c r="S1" s="1" t="s">
        <v>287</v>
      </c>
      <c r="T1" s="1" t="s">
        <v>288</v>
      </c>
      <c r="U1" s="1" t="s">
        <v>289</v>
      </c>
      <c r="V1" s="1" t="s">
        <v>290</v>
      </c>
    </row>
    <row r="2" spans="1:52" ht="12.75">
      <c r="A2" t="s">
        <v>85</v>
      </c>
      <c r="D2" s="2">
        <v>37607438</v>
      </c>
      <c r="E2" s="2">
        <v>25022204</v>
      </c>
      <c r="F2" s="2">
        <v>19681030</v>
      </c>
      <c r="G2" s="2">
        <v>4430831</v>
      </c>
      <c r="H2" s="2">
        <v>15250199</v>
      </c>
      <c r="I2" s="2">
        <v>1112015</v>
      </c>
      <c r="J2" s="2">
        <v>159770</v>
      </c>
      <c r="K2" s="2">
        <v>952245</v>
      </c>
      <c r="L2" s="2">
        <v>2002475</v>
      </c>
      <c r="M2" s="2">
        <v>567093</v>
      </c>
      <c r="N2" s="2">
        <v>1435382</v>
      </c>
      <c r="O2" s="2">
        <v>1261343</v>
      </c>
      <c r="P2" s="2">
        <v>965341</v>
      </c>
      <c r="Q2" s="2">
        <v>12585234</v>
      </c>
      <c r="R2" s="2">
        <v>5118950</v>
      </c>
      <c r="S2" s="2">
        <v>1766784</v>
      </c>
      <c r="T2" s="2">
        <v>2448856</v>
      </c>
      <c r="U2" s="2">
        <v>2076243</v>
      </c>
      <c r="V2" s="2">
        <v>1174401</v>
      </c>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12.75">
      <c r="A3" t="s">
        <v>86</v>
      </c>
      <c r="D3" s="2">
        <v>35532091</v>
      </c>
      <c r="E3" s="2">
        <v>23756707</v>
      </c>
      <c r="F3" s="2">
        <v>18695282</v>
      </c>
      <c r="G3" s="2">
        <v>4196041</v>
      </c>
      <c r="H3" s="2">
        <v>14499241</v>
      </c>
      <c r="I3" s="2">
        <v>1049823</v>
      </c>
      <c r="J3" s="2">
        <v>151575</v>
      </c>
      <c r="K3" s="2">
        <v>898248</v>
      </c>
      <c r="L3" s="2">
        <v>1905165</v>
      </c>
      <c r="M3" s="2">
        <v>542458</v>
      </c>
      <c r="N3" s="2">
        <v>1362707</v>
      </c>
      <c r="O3" s="2">
        <v>1188855</v>
      </c>
      <c r="P3" s="2">
        <v>917582</v>
      </c>
      <c r="Q3" s="2">
        <v>11775384</v>
      </c>
      <c r="R3" s="2">
        <v>4811595</v>
      </c>
      <c r="S3" s="2">
        <v>1660564</v>
      </c>
      <c r="T3" s="2">
        <v>2316229</v>
      </c>
      <c r="U3" s="2">
        <v>1884901</v>
      </c>
      <c r="V3" s="2">
        <v>1102095</v>
      </c>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2.75">
      <c r="A4" t="s">
        <v>86</v>
      </c>
      <c r="B4" t="s">
        <v>87</v>
      </c>
      <c r="D4" s="2">
        <v>2096540</v>
      </c>
      <c r="E4" s="2">
        <v>1386163</v>
      </c>
      <c r="F4" s="2">
        <v>1017102</v>
      </c>
      <c r="G4" s="2">
        <v>146851</v>
      </c>
      <c r="H4" s="2">
        <v>870251</v>
      </c>
      <c r="I4" s="2">
        <v>57241</v>
      </c>
      <c r="J4" s="2">
        <v>8434</v>
      </c>
      <c r="K4" s="2">
        <v>48807</v>
      </c>
      <c r="L4" s="2">
        <v>129158</v>
      </c>
      <c r="M4" s="2">
        <v>39893</v>
      </c>
      <c r="N4" s="2">
        <v>89265</v>
      </c>
      <c r="O4" s="2">
        <v>116893</v>
      </c>
      <c r="P4" s="2">
        <v>65769</v>
      </c>
      <c r="Q4" s="2">
        <v>710377</v>
      </c>
      <c r="R4" s="2">
        <v>162788</v>
      </c>
      <c r="S4" s="2">
        <v>173181</v>
      </c>
      <c r="T4" s="2">
        <v>149306</v>
      </c>
      <c r="U4" s="2">
        <v>111811</v>
      </c>
      <c r="V4" s="2">
        <v>113291</v>
      </c>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2.75">
      <c r="A5" t="s">
        <v>86</v>
      </c>
      <c r="B5" t="s">
        <v>88</v>
      </c>
      <c r="D5" s="2">
        <v>3203792</v>
      </c>
      <c r="E5" s="2">
        <v>2194223</v>
      </c>
      <c r="F5" s="2">
        <v>1699817</v>
      </c>
      <c r="G5" s="2">
        <v>309891</v>
      </c>
      <c r="H5" s="2">
        <v>1389926</v>
      </c>
      <c r="I5" s="2">
        <v>96523</v>
      </c>
      <c r="J5" s="2">
        <v>13004</v>
      </c>
      <c r="K5" s="2">
        <v>83519</v>
      </c>
      <c r="L5" s="2">
        <v>192487</v>
      </c>
      <c r="M5" s="2">
        <v>52534</v>
      </c>
      <c r="N5" s="2">
        <v>139953</v>
      </c>
      <c r="O5" s="2">
        <v>114159</v>
      </c>
      <c r="P5" s="2">
        <v>91237</v>
      </c>
      <c r="Q5" s="2">
        <v>1009569</v>
      </c>
      <c r="R5" s="2">
        <v>357077</v>
      </c>
      <c r="S5" s="2">
        <v>174842</v>
      </c>
      <c r="T5" s="2">
        <v>230540</v>
      </c>
      <c r="U5" s="2">
        <v>130597</v>
      </c>
      <c r="V5" s="2">
        <v>116513</v>
      </c>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2.75">
      <c r="A6" t="s">
        <v>86</v>
      </c>
      <c r="B6" t="s">
        <v>87</v>
      </c>
      <c r="C6" t="s">
        <v>89</v>
      </c>
      <c r="D6" s="2">
        <v>203976</v>
      </c>
      <c r="E6" s="2">
        <v>144695</v>
      </c>
      <c r="F6" s="2">
        <v>108196</v>
      </c>
      <c r="G6" s="2">
        <v>14784</v>
      </c>
      <c r="H6" s="2">
        <v>93412</v>
      </c>
      <c r="I6" s="2">
        <v>4994</v>
      </c>
      <c r="J6" s="2">
        <v>707</v>
      </c>
      <c r="K6" s="2">
        <v>4287</v>
      </c>
      <c r="L6" s="2">
        <v>12610</v>
      </c>
      <c r="M6" s="2">
        <v>3745</v>
      </c>
      <c r="N6" s="2">
        <v>8865</v>
      </c>
      <c r="O6" s="2">
        <v>12368</v>
      </c>
      <c r="P6" s="2">
        <v>6527</v>
      </c>
      <c r="Q6" s="2">
        <v>59281</v>
      </c>
      <c r="R6" s="2">
        <v>14714</v>
      </c>
      <c r="S6" s="2">
        <v>13729</v>
      </c>
      <c r="T6" s="2">
        <v>11602</v>
      </c>
      <c r="U6" s="2">
        <v>9349</v>
      </c>
      <c r="V6" s="2">
        <v>9887</v>
      </c>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2:52" ht="12.75">
      <c r="B7" t="s">
        <v>90</v>
      </c>
      <c r="D7" s="2">
        <v>2251</v>
      </c>
      <c r="E7" s="2">
        <v>1362</v>
      </c>
      <c r="F7" s="2">
        <v>970</v>
      </c>
      <c r="G7" s="2">
        <v>178</v>
      </c>
      <c r="H7" s="2">
        <v>792</v>
      </c>
      <c r="I7" s="2">
        <v>34</v>
      </c>
      <c r="J7" s="2">
        <v>6</v>
      </c>
      <c r="K7" s="2">
        <v>28</v>
      </c>
      <c r="L7" s="2">
        <v>96</v>
      </c>
      <c r="M7" s="2">
        <v>24</v>
      </c>
      <c r="N7" s="2">
        <v>72</v>
      </c>
      <c r="O7" s="2">
        <v>181</v>
      </c>
      <c r="P7" s="2">
        <v>81</v>
      </c>
      <c r="Q7" s="2">
        <v>889</v>
      </c>
      <c r="R7" s="2">
        <v>256</v>
      </c>
      <c r="S7" s="2">
        <v>152</v>
      </c>
      <c r="T7" s="2">
        <v>186</v>
      </c>
      <c r="U7" s="2">
        <v>157</v>
      </c>
      <c r="V7" s="2">
        <v>138</v>
      </c>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2:29" ht="12.75">
      <c r="B8" t="s">
        <v>91</v>
      </c>
      <c r="D8" s="3">
        <v>1894.65</v>
      </c>
      <c r="E8" s="3">
        <v>1155.05</v>
      </c>
      <c r="F8" s="3">
        <v>822.05</v>
      </c>
      <c r="G8" s="3">
        <v>149.75</v>
      </c>
      <c r="H8" s="3">
        <v>672.3</v>
      </c>
      <c r="I8" s="3">
        <v>30.55</v>
      </c>
      <c r="J8" s="3">
        <v>5.4</v>
      </c>
      <c r="K8" s="3">
        <v>25.15</v>
      </c>
      <c r="L8" s="3">
        <v>75.8</v>
      </c>
      <c r="M8" s="3">
        <v>20.65</v>
      </c>
      <c r="N8" s="3">
        <v>55.15</v>
      </c>
      <c r="O8" s="3">
        <v>155.6</v>
      </c>
      <c r="P8" s="3">
        <v>71.05</v>
      </c>
      <c r="Q8" s="3">
        <v>739.6</v>
      </c>
      <c r="R8" s="3">
        <v>205.9</v>
      </c>
      <c r="S8" s="3">
        <v>130.1</v>
      </c>
      <c r="T8" s="3">
        <v>160.1</v>
      </c>
      <c r="U8" s="3">
        <v>130.85</v>
      </c>
      <c r="V8" s="3">
        <v>112.65</v>
      </c>
      <c r="W8" s="3">
        <v>0</v>
      </c>
      <c r="X8" s="3">
        <v>0</v>
      </c>
      <c r="Y8" s="3">
        <v>0</v>
      </c>
      <c r="Z8" s="3">
        <v>0</v>
      </c>
      <c r="AA8" s="3">
        <v>0</v>
      </c>
      <c r="AB8" s="3">
        <v>0</v>
      </c>
      <c r="AC8" s="3">
        <v>0</v>
      </c>
    </row>
    <row r="11" ht="12.75">
      <c r="A11" s="4" t="s">
        <v>92</v>
      </c>
    </row>
    <row r="14" spans="1:22" ht="12.75">
      <c r="A14" t="s">
        <v>85</v>
      </c>
      <c r="D14" s="5">
        <f aca="true" t="shared" si="0" ref="D14:V14">D2/$D2*100</f>
        <v>100</v>
      </c>
      <c r="E14" s="5">
        <f t="shared" si="0"/>
        <v>66.53525294650488</v>
      </c>
      <c r="F14" s="5">
        <f t="shared" si="0"/>
        <v>52.332812461194514</v>
      </c>
      <c r="G14" s="5">
        <f t="shared" si="0"/>
        <v>11.781794335471615</v>
      </c>
      <c r="H14" s="5">
        <f t="shared" si="0"/>
        <v>40.55101812572289</v>
      </c>
      <c r="I14" s="5">
        <f t="shared" si="0"/>
        <v>2.9569017703359637</v>
      </c>
      <c r="J14" s="5">
        <f t="shared" si="0"/>
        <v>0.42483617203596796</v>
      </c>
      <c r="K14" s="5">
        <f t="shared" si="0"/>
        <v>2.532065598299996</v>
      </c>
      <c r="L14" s="5">
        <f t="shared" si="0"/>
        <v>5.324678059696595</v>
      </c>
      <c r="M14" s="5">
        <f t="shared" si="0"/>
        <v>1.5079277668422932</v>
      </c>
      <c r="N14" s="5">
        <f t="shared" si="0"/>
        <v>3.816750292854302</v>
      </c>
      <c r="O14" s="5">
        <f t="shared" si="0"/>
        <v>3.3539721583799462</v>
      </c>
      <c r="P14" s="5">
        <f t="shared" si="0"/>
        <v>2.5668884968978745</v>
      </c>
      <c r="Q14" s="5">
        <f t="shared" si="0"/>
        <v>33.46474705349511</v>
      </c>
      <c r="R14" s="5">
        <f t="shared" si="0"/>
        <v>13.611536100917057</v>
      </c>
      <c r="S14" s="5">
        <f t="shared" si="0"/>
        <v>4.697964269727707</v>
      </c>
      <c r="T14" s="5">
        <f t="shared" si="0"/>
        <v>6.511626769151357</v>
      </c>
      <c r="U14" s="5">
        <f t="shared" si="0"/>
        <v>5.5208307463007715</v>
      </c>
      <c r="V14" s="5">
        <f t="shared" si="0"/>
        <v>3.1227891673982153</v>
      </c>
    </row>
    <row r="15" spans="1:22" ht="12.75">
      <c r="A15" t="s">
        <v>86</v>
      </c>
      <c r="D15" s="5">
        <f aca="true" t="shared" si="1" ref="D15:V15">D3/$D3*100</f>
        <v>100</v>
      </c>
      <c r="E15" s="5">
        <f t="shared" si="1"/>
        <v>66.85986197660026</v>
      </c>
      <c r="F15" s="5">
        <f t="shared" si="1"/>
        <v>52.61520353530559</v>
      </c>
      <c r="G15" s="5">
        <f t="shared" si="1"/>
        <v>11.809158656044193</v>
      </c>
      <c r="H15" s="5">
        <f t="shared" si="1"/>
        <v>40.8060448792614</v>
      </c>
      <c r="I15" s="5">
        <f t="shared" si="1"/>
        <v>2.9545770329137118</v>
      </c>
      <c r="J15" s="5">
        <f t="shared" si="1"/>
        <v>0.4265862090694296</v>
      </c>
      <c r="K15" s="5">
        <f t="shared" si="1"/>
        <v>2.527990823844282</v>
      </c>
      <c r="L15" s="5">
        <f t="shared" si="1"/>
        <v>5.361815042069998</v>
      </c>
      <c r="M15" s="5">
        <f t="shared" si="1"/>
        <v>1.526670636974334</v>
      </c>
      <c r="N15" s="5">
        <f t="shared" si="1"/>
        <v>3.8351444050956642</v>
      </c>
      <c r="O15" s="5">
        <f t="shared" si="1"/>
        <v>3.3458627582598504</v>
      </c>
      <c r="P15" s="5">
        <f t="shared" si="1"/>
        <v>2.5824036080510995</v>
      </c>
      <c r="Q15" s="5">
        <f t="shared" si="1"/>
        <v>33.14013802339975</v>
      </c>
      <c r="R15" s="5">
        <f t="shared" si="1"/>
        <v>13.54154755485682</v>
      </c>
      <c r="S15" s="5">
        <f t="shared" si="1"/>
        <v>4.673420429999461</v>
      </c>
      <c r="T15" s="5">
        <f t="shared" si="1"/>
        <v>6.518696014822206</v>
      </c>
      <c r="U15" s="5">
        <f t="shared" si="1"/>
        <v>5.30478490556607</v>
      </c>
      <c r="V15" s="5">
        <f t="shared" si="1"/>
        <v>3.101689118155191</v>
      </c>
    </row>
    <row r="16" spans="1:22" ht="12.75">
      <c r="A16" t="s">
        <v>86</v>
      </c>
      <c r="B16" t="s">
        <v>87</v>
      </c>
      <c r="D16" s="5">
        <f aca="true" t="shared" si="2" ref="D16:V16">D4/$D4*100</f>
        <v>100</v>
      </c>
      <c r="E16" s="5">
        <f t="shared" si="2"/>
        <v>66.11669703416105</v>
      </c>
      <c r="F16" s="5">
        <f t="shared" si="2"/>
        <v>48.51336010760586</v>
      </c>
      <c r="G16" s="5">
        <f t="shared" si="2"/>
        <v>7.004445419596096</v>
      </c>
      <c r="H16" s="5">
        <f t="shared" si="2"/>
        <v>41.50891468800977</v>
      </c>
      <c r="I16" s="5">
        <f t="shared" si="2"/>
        <v>2.7302603336926556</v>
      </c>
      <c r="J16" s="5">
        <f t="shared" si="2"/>
        <v>0.4022818548656357</v>
      </c>
      <c r="K16" s="5">
        <f t="shared" si="2"/>
        <v>2.3279784788270197</v>
      </c>
      <c r="L16" s="5">
        <f t="shared" si="2"/>
        <v>6.160531160865045</v>
      </c>
      <c r="M16" s="5">
        <f t="shared" si="2"/>
        <v>1.9028017590887842</v>
      </c>
      <c r="N16" s="5">
        <f t="shared" si="2"/>
        <v>4.25772940177626</v>
      </c>
      <c r="O16" s="5">
        <f t="shared" si="2"/>
        <v>5.575519665734973</v>
      </c>
      <c r="P16" s="5">
        <f t="shared" si="2"/>
        <v>3.1370257662625085</v>
      </c>
      <c r="Q16" s="5">
        <f t="shared" si="2"/>
        <v>33.88330296583895</v>
      </c>
      <c r="R16" s="5">
        <f t="shared" si="2"/>
        <v>7.764602631001555</v>
      </c>
      <c r="S16" s="5">
        <f t="shared" si="2"/>
        <v>8.260324153128488</v>
      </c>
      <c r="T16" s="5">
        <f t="shared" si="2"/>
        <v>7.121543113892413</v>
      </c>
      <c r="U16" s="5">
        <f t="shared" si="2"/>
        <v>5.333120283896324</v>
      </c>
      <c r="V16" s="5">
        <f t="shared" si="2"/>
        <v>5.403712783920174</v>
      </c>
    </row>
    <row r="17" spans="1:22" ht="12.75">
      <c r="A17" t="s">
        <v>86</v>
      </c>
      <c r="B17" t="s">
        <v>88</v>
      </c>
      <c r="D17" s="5">
        <f aca="true" t="shared" si="3" ref="D17:V17">D5/$D5*100</f>
        <v>100</v>
      </c>
      <c r="E17" s="5">
        <f t="shared" si="3"/>
        <v>68.4883101025285</v>
      </c>
      <c r="F17" s="5">
        <f t="shared" si="3"/>
        <v>53.056409404855245</v>
      </c>
      <c r="G17" s="5">
        <f t="shared" si="3"/>
        <v>9.672631681457473</v>
      </c>
      <c r="H17" s="5">
        <f t="shared" si="3"/>
        <v>43.38377772339778</v>
      </c>
      <c r="I17" s="5">
        <f t="shared" si="3"/>
        <v>3.012773613268277</v>
      </c>
      <c r="J17" s="5">
        <f t="shared" si="3"/>
        <v>0.40589401559152405</v>
      </c>
      <c r="K17" s="5">
        <f t="shared" si="3"/>
        <v>2.606879597676753</v>
      </c>
      <c r="L17" s="5">
        <f t="shared" si="3"/>
        <v>6.008099152504283</v>
      </c>
      <c r="M17" s="5">
        <f t="shared" si="3"/>
        <v>1.639744402882584</v>
      </c>
      <c r="N17" s="5">
        <f t="shared" si="3"/>
        <v>4.368354749621698</v>
      </c>
      <c r="O17" s="5">
        <f t="shared" si="3"/>
        <v>3.5632463031307897</v>
      </c>
      <c r="P17" s="5">
        <f t="shared" si="3"/>
        <v>2.8477816287699076</v>
      </c>
      <c r="Q17" s="5">
        <f t="shared" si="3"/>
        <v>31.511689897471495</v>
      </c>
      <c r="R17" s="5">
        <f t="shared" si="3"/>
        <v>11.14544889306172</v>
      </c>
      <c r="S17" s="5">
        <f t="shared" si="3"/>
        <v>5.457345545528549</v>
      </c>
      <c r="T17" s="5">
        <f t="shared" si="3"/>
        <v>7.195847920214546</v>
      </c>
      <c r="U17" s="5">
        <f t="shared" si="3"/>
        <v>4.0763258039223516</v>
      </c>
      <c r="V17" s="5">
        <f t="shared" si="3"/>
        <v>3.636721734744328</v>
      </c>
    </row>
    <row r="18" spans="1:22" ht="12.75">
      <c r="A18" t="s">
        <v>86</v>
      </c>
      <c r="B18" t="s">
        <v>87</v>
      </c>
      <c r="C18" t="s">
        <v>89</v>
      </c>
      <c r="D18" s="5">
        <f aca="true" t="shared" si="4" ref="D18:V18">D6/$D6*100</f>
        <v>100</v>
      </c>
      <c r="E18" s="5">
        <f t="shared" si="4"/>
        <v>70.9372671294662</v>
      </c>
      <c r="F18" s="5">
        <f t="shared" si="4"/>
        <v>53.04349531317409</v>
      </c>
      <c r="G18" s="5">
        <f t="shared" si="4"/>
        <v>7.247911519002235</v>
      </c>
      <c r="H18" s="5">
        <f t="shared" si="4"/>
        <v>45.79558379417186</v>
      </c>
      <c r="I18" s="5">
        <f t="shared" si="4"/>
        <v>2.448327254186767</v>
      </c>
      <c r="J18" s="5">
        <f t="shared" si="4"/>
        <v>0.3466094050280425</v>
      </c>
      <c r="K18" s="5">
        <f t="shared" si="4"/>
        <v>2.1017178491587245</v>
      </c>
      <c r="L18" s="5">
        <f t="shared" si="4"/>
        <v>6.182099854884888</v>
      </c>
      <c r="M18" s="5">
        <f t="shared" si="4"/>
        <v>1.8360003137624032</v>
      </c>
      <c r="N18" s="5">
        <f t="shared" si="4"/>
        <v>4.346099541122485</v>
      </c>
      <c r="O18" s="5">
        <f t="shared" si="4"/>
        <v>6.063458446091697</v>
      </c>
      <c r="P18" s="5">
        <f t="shared" si="4"/>
        <v>3.19988626112876</v>
      </c>
      <c r="Q18" s="5">
        <f t="shared" si="4"/>
        <v>29.062732870533786</v>
      </c>
      <c r="R18" s="5">
        <f t="shared" si="4"/>
        <v>7.213593756128171</v>
      </c>
      <c r="S18" s="5">
        <f t="shared" si="4"/>
        <v>6.730693807114562</v>
      </c>
      <c r="T18" s="5">
        <f t="shared" si="4"/>
        <v>5.687924069498372</v>
      </c>
      <c r="U18" s="5">
        <f t="shared" si="4"/>
        <v>4.583382358708868</v>
      </c>
      <c r="V18" s="5">
        <f t="shared" si="4"/>
        <v>4.847138879083814</v>
      </c>
    </row>
    <row r="19" spans="2:28" ht="12.75">
      <c r="B19" t="s">
        <v>90</v>
      </c>
      <c r="D19" s="5">
        <f aca="true" t="shared" si="5" ref="D19:V19">D7/$D7*100</f>
        <v>100</v>
      </c>
      <c r="E19" s="5">
        <f t="shared" si="5"/>
        <v>60.50644158151932</v>
      </c>
      <c r="F19" s="5">
        <f t="shared" si="5"/>
        <v>43.09195912927588</v>
      </c>
      <c r="G19" s="5">
        <f t="shared" si="5"/>
        <v>7.907596623722791</v>
      </c>
      <c r="H19" s="5">
        <f t="shared" si="5"/>
        <v>35.18436250555308</v>
      </c>
      <c r="I19" s="5">
        <f t="shared" si="5"/>
        <v>1.5104398045313194</v>
      </c>
      <c r="J19" s="5">
        <f t="shared" si="5"/>
        <v>0.26654820079964464</v>
      </c>
      <c r="K19" s="5">
        <f t="shared" si="5"/>
        <v>1.2438916037316747</v>
      </c>
      <c r="L19" s="5">
        <f t="shared" si="5"/>
        <v>4.264771212794314</v>
      </c>
      <c r="M19" s="5">
        <f t="shared" si="5"/>
        <v>1.0661928031985786</v>
      </c>
      <c r="N19" s="5">
        <f t="shared" si="5"/>
        <v>3.198578409595735</v>
      </c>
      <c r="O19" s="5">
        <f t="shared" si="5"/>
        <v>8.040870724122613</v>
      </c>
      <c r="P19" s="5">
        <f t="shared" si="5"/>
        <v>3.598400710795202</v>
      </c>
      <c r="Q19" s="5">
        <f t="shared" si="5"/>
        <v>39.493558418480674</v>
      </c>
      <c r="R19" s="5">
        <f t="shared" si="5"/>
        <v>11.372723234118169</v>
      </c>
      <c r="S19" s="5">
        <f t="shared" si="5"/>
        <v>6.752554420257663</v>
      </c>
      <c r="T19" s="5">
        <f t="shared" si="5"/>
        <v>8.262994224788983</v>
      </c>
      <c r="U19" s="5">
        <f t="shared" si="5"/>
        <v>6.974677920924035</v>
      </c>
      <c r="V19" s="5">
        <f t="shared" si="5"/>
        <v>6.130608618391826</v>
      </c>
      <c r="W19" s="5"/>
      <c r="X19" s="5"/>
      <c r="Y19" s="5"/>
      <c r="Z19" s="5"/>
      <c r="AA19" s="5"/>
      <c r="AB19" s="5"/>
    </row>
    <row r="20" spans="2:28" ht="12.75">
      <c r="B20" t="s">
        <v>91</v>
      </c>
      <c r="D20" s="5">
        <f aca="true" t="shared" si="6" ref="D20:V20">D8/$D8*100</f>
        <v>100</v>
      </c>
      <c r="E20" s="5">
        <f t="shared" si="6"/>
        <v>60.96376639484865</v>
      </c>
      <c r="F20" s="5">
        <f t="shared" si="6"/>
        <v>43.38796083709392</v>
      </c>
      <c r="G20" s="5">
        <f t="shared" si="6"/>
        <v>7.9038344813026145</v>
      </c>
      <c r="H20" s="5">
        <f t="shared" si="6"/>
        <v>35.484126355791304</v>
      </c>
      <c r="I20" s="5">
        <f t="shared" si="6"/>
        <v>1.6124350143826036</v>
      </c>
      <c r="J20" s="5">
        <f t="shared" si="6"/>
        <v>0.28501306309872537</v>
      </c>
      <c r="K20" s="5">
        <f t="shared" si="6"/>
        <v>1.3274219512838783</v>
      </c>
      <c r="L20" s="5">
        <f t="shared" si="6"/>
        <v>4.000738922756182</v>
      </c>
      <c r="M20" s="5">
        <f t="shared" si="6"/>
        <v>1.0899110653682738</v>
      </c>
      <c r="N20" s="5">
        <f t="shared" si="6"/>
        <v>2.9108278573879076</v>
      </c>
      <c r="O20" s="5">
        <f t="shared" si="6"/>
        <v>8.2125986329929</v>
      </c>
      <c r="P20" s="5">
        <f t="shared" si="6"/>
        <v>3.7500329876230434</v>
      </c>
      <c r="Q20" s="5">
        <f t="shared" si="6"/>
        <v>39.03623360515135</v>
      </c>
      <c r="R20" s="5">
        <f t="shared" si="6"/>
        <v>10.867442535560658</v>
      </c>
      <c r="S20" s="5">
        <f t="shared" si="6"/>
        <v>6.866703612804476</v>
      </c>
      <c r="T20" s="5">
        <f t="shared" si="6"/>
        <v>8.450109518908505</v>
      </c>
      <c r="U20" s="5">
        <f t="shared" si="6"/>
        <v>6.906288760457076</v>
      </c>
      <c r="V20" s="5">
        <f t="shared" si="6"/>
        <v>5.945689177420632</v>
      </c>
      <c r="W20" s="5"/>
      <c r="X20" s="5"/>
      <c r="Y20" s="5"/>
      <c r="Z20" s="5"/>
      <c r="AA20" s="5"/>
      <c r="AB20" s="5"/>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AZ20"/>
  <sheetViews>
    <sheetView workbookViewId="0" topLeftCell="A1">
      <pane ySplit="1" topLeftCell="BM2" activePane="bottomLeft" state="frozen"/>
      <selection pane="topLeft" activeCell="A1" sqref="A1"/>
      <selection pane="bottomLeft" activeCell="AA26" sqref="AA26"/>
    </sheetView>
  </sheetViews>
  <sheetFormatPr defaultColWidth="9.140625" defaultRowHeight="12.75"/>
  <cols>
    <col min="4" max="6" width="10.140625" style="0" bestFit="1" customWidth="1"/>
    <col min="7" max="8" width="9.28125" style="0" bestFit="1" customWidth="1"/>
    <col min="9" max="9" width="10.140625" style="0" bestFit="1" customWidth="1"/>
    <col min="10" max="13" width="9.28125" style="0" bestFit="1" customWidth="1"/>
    <col min="14" max="14" width="10.140625" style="0" bestFit="1" customWidth="1"/>
    <col min="15" max="18" width="9.28125" style="0" bestFit="1" customWidth="1"/>
    <col min="19" max="19" width="10.140625" style="0" bestFit="1" customWidth="1"/>
    <col min="20" max="22" width="9.28125" style="0" bestFit="1" customWidth="1"/>
    <col min="23" max="23" width="10.140625" style="0" bestFit="1" customWidth="1"/>
    <col min="24" max="36" width="9.28125" style="0" bestFit="1" customWidth="1"/>
  </cols>
  <sheetData>
    <row r="1" spans="1:25" s="1" customFormat="1" ht="89.25" customHeight="1">
      <c r="A1" s="1" t="s">
        <v>291</v>
      </c>
      <c r="D1" s="1" t="s">
        <v>73</v>
      </c>
      <c r="E1" s="15" t="s">
        <v>292</v>
      </c>
      <c r="F1" s="1" t="s">
        <v>293</v>
      </c>
      <c r="G1" s="1" t="s">
        <v>294</v>
      </c>
      <c r="H1" s="1" t="s">
        <v>295</v>
      </c>
      <c r="I1" s="15" t="s">
        <v>296</v>
      </c>
      <c r="J1" s="1" t="s">
        <v>297</v>
      </c>
      <c r="K1" s="1" t="s">
        <v>298</v>
      </c>
      <c r="L1" s="1" t="s">
        <v>299</v>
      </c>
      <c r="M1" s="1" t="s">
        <v>300</v>
      </c>
      <c r="N1" s="15" t="s">
        <v>301</v>
      </c>
      <c r="O1" s="1" t="s">
        <v>302</v>
      </c>
      <c r="P1" s="1" t="s">
        <v>303</v>
      </c>
      <c r="Q1" s="1" t="s">
        <v>304</v>
      </c>
      <c r="R1" s="1" t="s">
        <v>305</v>
      </c>
      <c r="S1" s="15" t="s">
        <v>306</v>
      </c>
      <c r="T1" s="1" t="s">
        <v>307</v>
      </c>
      <c r="U1" s="1" t="s">
        <v>308</v>
      </c>
      <c r="V1" s="1" t="s">
        <v>309</v>
      </c>
      <c r="W1" s="15" t="s">
        <v>310</v>
      </c>
      <c r="X1" s="1" t="s">
        <v>311</v>
      </c>
      <c r="Y1" s="1" t="s">
        <v>312</v>
      </c>
    </row>
    <row r="2" spans="1:52" ht="12.75">
      <c r="A2" t="s">
        <v>85</v>
      </c>
      <c r="D2" s="2">
        <v>52041916</v>
      </c>
      <c r="E2" s="8">
        <v>47520866</v>
      </c>
      <c r="F2" s="2">
        <v>45533741</v>
      </c>
      <c r="G2" s="2">
        <v>641804</v>
      </c>
      <c r="H2" s="2">
        <v>1345321</v>
      </c>
      <c r="I2" s="8">
        <v>661034</v>
      </c>
      <c r="J2" s="2">
        <v>237420</v>
      </c>
      <c r="K2" s="2">
        <v>78911</v>
      </c>
      <c r="L2" s="2">
        <v>189015</v>
      </c>
      <c r="M2" s="2">
        <v>155688</v>
      </c>
      <c r="N2" s="8">
        <v>2273737</v>
      </c>
      <c r="O2" s="2">
        <v>1036807</v>
      </c>
      <c r="P2" s="2">
        <v>714826</v>
      </c>
      <c r="Q2" s="2">
        <v>280830</v>
      </c>
      <c r="R2" s="2">
        <v>241274</v>
      </c>
      <c r="S2" s="8">
        <v>1139577</v>
      </c>
      <c r="T2" s="2">
        <v>563843</v>
      </c>
      <c r="U2" s="2">
        <v>479665</v>
      </c>
      <c r="V2" s="2">
        <v>96069</v>
      </c>
      <c r="W2" s="8">
        <v>446702</v>
      </c>
      <c r="X2" s="2">
        <v>226948</v>
      </c>
      <c r="Y2" s="2">
        <v>219754</v>
      </c>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12.75">
      <c r="A3" t="s">
        <v>86</v>
      </c>
      <c r="D3" s="2">
        <v>49138831</v>
      </c>
      <c r="E3" s="8">
        <v>44679361</v>
      </c>
      <c r="F3" s="2">
        <v>42747136</v>
      </c>
      <c r="G3" s="2">
        <v>624115</v>
      </c>
      <c r="H3" s="2">
        <v>1308110</v>
      </c>
      <c r="I3" s="8">
        <v>643373</v>
      </c>
      <c r="J3" s="2">
        <v>231424</v>
      </c>
      <c r="K3" s="2">
        <v>76498</v>
      </c>
      <c r="L3" s="2">
        <v>184014</v>
      </c>
      <c r="M3" s="2">
        <v>151437</v>
      </c>
      <c r="N3" s="8">
        <v>2248289</v>
      </c>
      <c r="O3" s="2">
        <v>1028546</v>
      </c>
      <c r="P3" s="2">
        <v>706539</v>
      </c>
      <c r="Q3" s="2">
        <v>275394</v>
      </c>
      <c r="R3" s="2">
        <v>237810</v>
      </c>
      <c r="S3" s="8">
        <v>1132508</v>
      </c>
      <c r="T3" s="2">
        <v>561246</v>
      </c>
      <c r="U3" s="2">
        <v>475938</v>
      </c>
      <c r="V3" s="2">
        <v>95324</v>
      </c>
      <c r="W3" s="8">
        <v>435300</v>
      </c>
      <c r="X3" s="2">
        <v>220681</v>
      </c>
      <c r="Y3" s="2">
        <v>214619</v>
      </c>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2.75">
      <c r="A4" t="s">
        <v>86</v>
      </c>
      <c r="B4" t="s">
        <v>87</v>
      </c>
      <c r="D4" s="2">
        <v>2766114</v>
      </c>
      <c r="E4" s="8">
        <v>1816605</v>
      </c>
      <c r="F4" s="2">
        <v>1396753</v>
      </c>
      <c r="G4" s="2">
        <v>93164</v>
      </c>
      <c r="H4" s="2">
        <v>326688</v>
      </c>
      <c r="I4" s="8">
        <v>107706</v>
      </c>
      <c r="J4" s="2">
        <v>35855</v>
      </c>
      <c r="K4" s="2">
        <v>18335</v>
      </c>
      <c r="L4" s="2">
        <v>23651</v>
      </c>
      <c r="M4" s="2">
        <v>29865</v>
      </c>
      <c r="N4" s="8">
        <v>294361</v>
      </c>
      <c r="O4" s="2">
        <v>85471</v>
      </c>
      <c r="P4" s="2">
        <v>43559</v>
      </c>
      <c r="Q4" s="2">
        <v>128314</v>
      </c>
      <c r="R4" s="2">
        <v>37017</v>
      </c>
      <c r="S4" s="8">
        <v>454450</v>
      </c>
      <c r="T4" s="2">
        <v>189991</v>
      </c>
      <c r="U4" s="2">
        <v>228691</v>
      </c>
      <c r="V4" s="2">
        <v>35768</v>
      </c>
      <c r="W4" s="8">
        <v>92992</v>
      </c>
      <c r="X4" s="2">
        <v>38918</v>
      </c>
      <c r="Y4" s="2">
        <v>54074</v>
      </c>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2.75">
      <c r="A5" t="s">
        <v>86</v>
      </c>
      <c r="B5" t="s">
        <v>88</v>
      </c>
      <c r="D5" s="2">
        <v>4405977</v>
      </c>
      <c r="E5" s="8">
        <v>3286598</v>
      </c>
      <c r="F5" s="2">
        <v>2891108</v>
      </c>
      <c r="G5" s="2">
        <v>127324</v>
      </c>
      <c r="H5" s="2">
        <v>268166</v>
      </c>
      <c r="I5" s="8">
        <v>118405</v>
      </c>
      <c r="J5" s="2">
        <v>35073</v>
      </c>
      <c r="K5" s="2">
        <v>15847</v>
      </c>
      <c r="L5" s="2">
        <v>36293</v>
      </c>
      <c r="M5" s="2">
        <v>31192</v>
      </c>
      <c r="N5" s="8">
        <v>572332</v>
      </c>
      <c r="O5" s="2">
        <v>351522</v>
      </c>
      <c r="P5" s="2">
        <v>99190</v>
      </c>
      <c r="Q5" s="2">
        <v>25579</v>
      </c>
      <c r="R5" s="2">
        <v>96041</v>
      </c>
      <c r="S5" s="8">
        <v>328399</v>
      </c>
      <c r="T5" s="2">
        <v>153576</v>
      </c>
      <c r="U5" s="2">
        <v>150242</v>
      </c>
      <c r="V5" s="2">
        <v>24581</v>
      </c>
      <c r="W5" s="8">
        <v>100243</v>
      </c>
      <c r="X5" s="2">
        <v>41283</v>
      </c>
      <c r="Y5" s="2">
        <v>58960</v>
      </c>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2.75">
      <c r="A6" t="s">
        <v>86</v>
      </c>
      <c r="B6" t="s">
        <v>87</v>
      </c>
      <c r="C6" t="s">
        <v>89</v>
      </c>
      <c r="D6" s="2">
        <v>266169</v>
      </c>
      <c r="E6" s="8">
        <v>166058</v>
      </c>
      <c r="F6" s="2">
        <v>131939</v>
      </c>
      <c r="G6" s="2">
        <v>8689</v>
      </c>
      <c r="H6" s="2">
        <v>25430</v>
      </c>
      <c r="I6" s="8">
        <v>12854</v>
      </c>
      <c r="J6" s="2">
        <v>5322</v>
      </c>
      <c r="K6" s="2">
        <v>2159</v>
      </c>
      <c r="L6" s="2">
        <v>2100</v>
      </c>
      <c r="M6" s="2">
        <v>3273</v>
      </c>
      <c r="N6" s="8">
        <v>12164</v>
      </c>
      <c r="O6" s="2">
        <v>5316</v>
      </c>
      <c r="P6" s="2">
        <v>2634</v>
      </c>
      <c r="Q6" s="2">
        <v>2169</v>
      </c>
      <c r="R6" s="2">
        <v>2045</v>
      </c>
      <c r="S6" s="8">
        <v>68554</v>
      </c>
      <c r="T6" s="2">
        <v>32139</v>
      </c>
      <c r="U6" s="2">
        <v>30836</v>
      </c>
      <c r="V6" s="2">
        <v>5579</v>
      </c>
      <c r="W6" s="8">
        <v>6539</v>
      </c>
      <c r="X6" s="2">
        <v>3362</v>
      </c>
      <c r="Y6" s="2">
        <v>3177</v>
      </c>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2:52" ht="12.75">
      <c r="B7" t="s">
        <v>90</v>
      </c>
      <c r="D7" s="2">
        <v>3241</v>
      </c>
      <c r="E7" s="8">
        <v>1814</v>
      </c>
      <c r="F7" s="2">
        <v>1415</v>
      </c>
      <c r="G7" s="2">
        <v>133</v>
      </c>
      <c r="H7" s="2">
        <v>266</v>
      </c>
      <c r="I7" s="8">
        <v>197</v>
      </c>
      <c r="J7" s="2">
        <v>88</v>
      </c>
      <c r="K7" s="2">
        <v>41</v>
      </c>
      <c r="L7" s="2">
        <v>11</v>
      </c>
      <c r="M7" s="2">
        <v>57</v>
      </c>
      <c r="N7" s="8">
        <v>94</v>
      </c>
      <c r="O7" s="2">
        <v>25</v>
      </c>
      <c r="P7" s="2">
        <v>21</v>
      </c>
      <c r="Q7" s="2">
        <v>29</v>
      </c>
      <c r="R7" s="2">
        <v>19</v>
      </c>
      <c r="S7" s="8">
        <v>1058</v>
      </c>
      <c r="T7" s="2">
        <v>452</v>
      </c>
      <c r="U7" s="2">
        <v>486</v>
      </c>
      <c r="V7" s="2">
        <v>120</v>
      </c>
      <c r="W7" s="8">
        <v>78</v>
      </c>
      <c r="X7" s="2">
        <v>3</v>
      </c>
      <c r="Y7" s="2">
        <v>75</v>
      </c>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2:29" ht="12.75">
      <c r="B8" t="s">
        <v>91</v>
      </c>
      <c r="D8" s="3">
        <v>2753.15</v>
      </c>
      <c r="E8" s="16">
        <v>1510.1</v>
      </c>
      <c r="F8" s="3">
        <v>1173.25</v>
      </c>
      <c r="G8" s="3">
        <v>105.3</v>
      </c>
      <c r="H8" s="3">
        <v>231.55</v>
      </c>
      <c r="I8" s="16">
        <v>173.65</v>
      </c>
      <c r="J8" s="3">
        <v>76.95</v>
      </c>
      <c r="K8" s="3">
        <v>36.35</v>
      </c>
      <c r="L8" s="3">
        <v>7.75</v>
      </c>
      <c r="M8" s="3">
        <v>52.6</v>
      </c>
      <c r="N8" s="16">
        <v>78.05</v>
      </c>
      <c r="O8" s="3">
        <v>20.85</v>
      </c>
      <c r="P8" s="3">
        <v>19</v>
      </c>
      <c r="Q8" s="3">
        <v>24.5</v>
      </c>
      <c r="R8" s="3">
        <v>13.7</v>
      </c>
      <c r="S8" s="16">
        <v>926.4</v>
      </c>
      <c r="T8" s="3">
        <v>375.7</v>
      </c>
      <c r="U8" s="3">
        <v>440.6</v>
      </c>
      <c r="V8" s="3">
        <v>110.1</v>
      </c>
      <c r="W8" s="16">
        <v>64.95</v>
      </c>
      <c r="X8" s="3">
        <v>3</v>
      </c>
      <c r="Y8" s="3">
        <v>61.95</v>
      </c>
      <c r="Z8" s="3">
        <v>0</v>
      </c>
      <c r="AA8" s="3">
        <v>0</v>
      </c>
      <c r="AB8" s="3">
        <v>0</v>
      </c>
      <c r="AC8" s="3">
        <v>0</v>
      </c>
    </row>
    <row r="9" spans="5:23" ht="12.75">
      <c r="E9" s="9"/>
      <c r="I9" s="9"/>
      <c r="N9" s="9"/>
      <c r="S9" s="9"/>
      <c r="W9" s="9"/>
    </row>
    <row r="10" spans="5:23" ht="12.75">
      <c r="E10" s="9"/>
      <c r="I10" s="9"/>
      <c r="N10" s="9"/>
      <c r="S10" s="9"/>
      <c r="W10" s="9"/>
    </row>
    <row r="11" spans="1:23" ht="12.75">
      <c r="A11" s="4" t="s">
        <v>92</v>
      </c>
      <c r="E11" s="9"/>
      <c r="I11" s="9"/>
      <c r="N11" s="9"/>
      <c r="S11" s="9"/>
      <c r="W11" s="9"/>
    </row>
    <row r="12" spans="5:23" ht="12.75">
      <c r="E12" s="9"/>
      <c r="I12" s="9"/>
      <c r="N12" s="9"/>
      <c r="S12" s="9"/>
      <c r="W12" s="9"/>
    </row>
    <row r="13" spans="5:23" ht="12.75">
      <c r="E13" s="9"/>
      <c r="I13" s="9"/>
      <c r="N13" s="9"/>
      <c r="S13" s="9"/>
      <c r="W13" s="9"/>
    </row>
    <row r="14" spans="1:25" ht="12.75">
      <c r="A14" t="s">
        <v>85</v>
      </c>
      <c r="D14" s="5">
        <f aca="true" t="shared" si="0" ref="D14:Y14">D2/$D2*100</f>
        <v>100</v>
      </c>
      <c r="E14" s="13">
        <f t="shared" si="0"/>
        <v>91.31267572854158</v>
      </c>
      <c r="F14" s="5">
        <f t="shared" si="0"/>
        <v>87.49435935448648</v>
      </c>
      <c r="G14" s="5">
        <f t="shared" si="0"/>
        <v>1.2332443717099117</v>
      </c>
      <c r="H14" s="5">
        <f t="shared" si="0"/>
        <v>2.5850720023451865</v>
      </c>
      <c r="I14" s="13">
        <f t="shared" si="0"/>
        <v>1.2701953556052779</v>
      </c>
      <c r="J14" s="5">
        <f t="shared" si="0"/>
        <v>0.45620918338210303</v>
      </c>
      <c r="K14" s="5">
        <f t="shared" si="0"/>
        <v>0.15162969787661162</v>
      </c>
      <c r="L14" s="5">
        <f t="shared" si="0"/>
        <v>0.36319761939587314</v>
      </c>
      <c r="M14" s="5">
        <f t="shared" si="0"/>
        <v>0.2991588549506901</v>
      </c>
      <c r="N14" s="13">
        <f t="shared" si="0"/>
        <v>4.369049363978067</v>
      </c>
      <c r="O14" s="5">
        <f t="shared" si="0"/>
        <v>1.9922537056475782</v>
      </c>
      <c r="P14" s="5">
        <f t="shared" si="0"/>
        <v>1.3735581910550718</v>
      </c>
      <c r="Q14" s="5">
        <f t="shared" si="0"/>
        <v>0.5396227148900513</v>
      </c>
      <c r="R14" s="5">
        <f t="shared" si="0"/>
        <v>0.4636147523853657</v>
      </c>
      <c r="S14" s="13">
        <f t="shared" si="0"/>
        <v>2.189729140641171</v>
      </c>
      <c r="T14" s="5">
        <f t="shared" si="0"/>
        <v>1.083440125455796</v>
      </c>
      <c r="U14" s="5">
        <f t="shared" si="0"/>
        <v>0.921689739478462</v>
      </c>
      <c r="V14" s="5">
        <f t="shared" si="0"/>
        <v>0.18459927570691287</v>
      </c>
      <c r="W14" s="13">
        <f t="shared" si="0"/>
        <v>0.8583504112338984</v>
      </c>
      <c r="X14" s="5">
        <f t="shared" si="0"/>
        <v>0.43608694191812614</v>
      </c>
      <c r="Y14" s="5">
        <f t="shared" si="0"/>
        <v>0.42226346931577236</v>
      </c>
    </row>
    <row r="15" spans="1:25" ht="12.75">
      <c r="A15" t="s">
        <v>86</v>
      </c>
      <c r="D15" s="5">
        <f aca="true" t="shared" si="1" ref="D15:Y15">D3/$D3*100</f>
        <v>100</v>
      </c>
      <c r="E15" s="13">
        <f t="shared" si="1"/>
        <v>90.92475358235527</v>
      </c>
      <c r="F15" s="5">
        <f t="shared" si="1"/>
        <v>86.99257823207068</v>
      </c>
      <c r="G15" s="5">
        <f t="shared" si="1"/>
        <v>1.2701055098359992</v>
      </c>
      <c r="H15" s="5">
        <f t="shared" si="1"/>
        <v>2.662069840448585</v>
      </c>
      <c r="I15" s="13">
        <f t="shared" si="1"/>
        <v>1.3092965113476143</v>
      </c>
      <c r="J15" s="5">
        <f t="shared" si="1"/>
        <v>0.47095951468605346</v>
      </c>
      <c r="K15" s="5">
        <f t="shared" si="1"/>
        <v>0.15567728910767129</v>
      </c>
      <c r="L15" s="5">
        <f t="shared" si="1"/>
        <v>0.3744777729856862</v>
      </c>
      <c r="M15" s="5">
        <f t="shared" si="1"/>
        <v>0.3081819345682033</v>
      </c>
      <c r="N15" s="13">
        <f t="shared" si="1"/>
        <v>4.575381534819174</v>
      </c>
      <c r="O15" s="5">
        <f t="shared" si="1"/>
        <v>2.09314299723573</v>
      </c>
      <c r="P15" s="5">
        <f t="shared" si="1"/>
        <v>1.4378425078936046</v>
      </c>
      <c r="Q15" s="5">
        <f t="shared" si="1"/>
        <v>0.5604406828481533</v>
      </c>
      <c r="R15" s="5">
        <f t="shared" si="1"/>
        <v>0.4839553468416862</v>
      </c>
      <c r="S15" s="13">
        <f t="shared" si="1"/>
        <v>2.3047109118245</v>
      </c>
      <c r="T15" s="5">
        <f t="shared" si="1"/>
        <v>1.1421639232728187</v>
      </c>
      <c r="U15" s="5">
        <f t="shared" si="1"/>
        <v>0.9685578397255726</v>
      </c>
      <c r="V15" s="5">
        <f t="shared" si="1"/>
        <v>0.19398914882610863</v>
      </c>
      <c r="W15" s="13">
        <f t="shared" si="1"/>
        <v>0.885857459653446</v>
      </c>
      <c r="X15" s="5">
        <f t="shared" si="1"/>
        <v>0.4490969677320976</v>
      </c>
      <c r="Y15" s="5">
        <f t="shared" si="1"/>
        <v>0.4367604919213483</v>
      </c>
    </row>
    <row r="16" spans="1:25" ht="12.75">
      <c r="A16" t="s">
        <v>86</v>
      </c>
      <c r="B16" t="s">
        <v>87</v>
      </c>
      <c r="D16" s="5">
        <f aca="true" t="shared" si="2" ref="D16:Y16">D4/$D4*100</f>
        <v>100</v>
      </c>
      <c r="E16" s="13">
        <f t="shared" si="2"/>
        <v>65.67354056991144</v>
      </c>
      <c r="F16" s="5">
        <f t="shared" si="2"/>
        <v>50.49513505227912</v>
      </c>
      <c r="G16" s="5">
        <f t="shared" si="2"/>
        <v>3.3680462916568157</v>
      </c>
      <c r="H16" s="5">
        <f t="shared" si="2"/>
        <v>11.810359225975501</v>
      </c>
      <c r="I16" s="13">
        <f t="shared" si="2"/>
        <v>3.8937657667037584</v>
      </c>
      <c r="J16" s="5">
        <f t="shared" si="2"/>
        <v>1.2962227876363737</v>
      </c>
      <c r="K16" s="5">
        <f t="shared" si="2"/>
        <v>0.6628432523026889</v>
      </c>
      <c r="L16" s="5">
        <f t="shared" si="2"/>
        <v>0.8550262209005124</v>
      </c>
      <c r="M16" s="5">
        <f t="shared" si="2"/>
        <v>1.0796735058641835</v>
      </c>
      <c r="N16" s="13">
        <f t="shared" si="2"/>
        <v>10.641679988604952</v>
      </c>
      <c r="O16" s="5">
        <f t="shared" si="2"/>
        <v>3.0899304945493933</v>
      </c>
      <c r="P16" s="5">
        <f t="shared" si="2"/>
        <v>1.5747362545433776</v>
      </c>
      <c r="Q16" s="5">
        <f t="shared" si="2"/>
        <v>4.638782060320001</v>
      </c>
      <c r="R16" s="5">
        <f t="shared" si="2"/>
        <v>1.3382311791921808</v>
      </c>
      <c r="S16" s="13">
        <f t="shared" si="2"/>
        <v>16.429185492716496</v>
      </c>
      <c r="T16" s="5">
        <f t="shared" si="2"/>
        <v>6.868516626574321</v>
      </c>
      <c r="U16" s="5">
        <f t="shared" si="2"/>
        <v>8.267591285102494</v>
      </c>
      <c r="V16" s="5">
        <f t="shared" si="2"/>
        <v>1.2930775810396824</v>
      </c>
      <c r="W16" s="13">
        <f t="shared" si="2"/>
        <v>3.361828182063357</v>
      </c>
      <c r="X16" s="5">
        <f t="shared" si="2"/>
        <v>1.4069557509198825</v>
      </c>
      <c r="Y16" s="5">
        <f t="shared" si="2"/>
        <v>1.9548724311434742</v>
      </c>
    </row>
    <row r="17" spans="1:25" ht="12.75">
      <c r="A17" t="s">
        <v>86</v>
      </c>
      <c r="B17" t="s">
        <v>88</v>
      </c>
      <c r="D17" s="5">
        <f aca="true" t="shared" si="3" ref="D17:Y17">D5/$D5*100</f>
        <v>100</v>
      </c>
      <c r="E17" s="13">
        <f t="shared" si="3"/>
        <v>74.59407981476072</v>
      </c>
      <c r="F17" s="5">
        <f t="shared" si="3"/>
        <v>65.61786409688476</v>
      </c>
      <c r="G17" s="5">
        <f t="shared" si="3"/>
        <v>2.8898017397730404</v>
      </c>
      <c r="H17" s="5">
        <f t="shared" si="3"/>
        <v>6.086413978102927</v>
      </c>
      <c r="I17" s="13">
        <f t="shared" si="3"/>
        <v>2.687372176477544</v>
      </c>
      <c r="J17" s="5">
        <f t="shared" si="3"/>
        <v>0.7960322988522183</v>
      </c>
      <c r="K17" s="5">
        <f t="shared" si="3"/>
        <v>0.3596705112169219</v>
      </c>
      <c r="L17" s="5">
        <f t="shared" si="3"/>
        <v>0.8237219576951945</v>
      </c>
      <c r="M17" s="5">
        <f t="shared" si="3"/>
        <v>0.7079474087132094</v>
      </c>
      <c r="N17" s="13">
        <f t="shared" si="3"/>
        <v>12.9898998564904</v>
      </c>
      <c r="O17" s="5">
        <f t="shared" si="3"/>
        <v>7.978298570328443</v>
      </c>
      <c r="P17" s="5">
        <f t="shared" si="3"/>
        <v>2.251260049700668</v>
      </c>
      <c r="Q17" s="5">
        <f t="shared" si="3"/>
        <v>0.580552281593844</v>
      </c>
      <c r="R17" s="5">
        <f t="shared" si="3"/>
        <v>2.1797889548674445</v>
      </c>
      <c r="S17" s="13">
        <f t="shared" si="3"/>
        <v>7.453488749487344</v>
      </c>
      <c r="T17" s="5">
        <f t="shared" si="3"/>
        <v>3.48562872661387</v>
      </c>
      <c r="U17" s="5">
        <f t="shared" si="3"/>
        <v>3.4099587900708515</v>
      </c>
      <c r="V17" s="5">
        <f t="shared" si="3"/>
        <v>0.5579012328026225</v>
      </c>
      <c r="W17" s="13">
        <f t="shared" si="3"/>
        <v>2.275159402783991</v>
      </c>
      <c r="X17" s="5">
        <f t="shared" si="3"/>
        <v>0.9369772016513024</v>
      </c>
      <c r="Y17" s="5">
        <f t="shared" si="3"/>
        <v>1.3381822011326885</v>
      </c>
    </row>
    <row r="18" spans="1:25" ht="12.75">
      <c r="A18" t="s">
        <v>86</v>
      </c>
      <c r="B18" t="s">
        <v>87</v>
      </c>
      <c r="C18" t="s">
        <v>89</v>
      </c>
      <c r="D18" s="5">
        <f aca="true" t="shared" si="4" ref="D18:Y18">D6/$D6*100</f>
        <v>100</v>
      </c>
      <c r="E18" s="13">
        <f t="shared" si="4"/>
        <v>62.38818194455402</v>
      </c>
      <c r="F18" s="5">
        <f t="shared" si="4"/>
        <v>49.56963433006849</v>
      </c>
      <c r="G18" s="5">
        <f t="shared" si="4"/>
        <v>3.2644673121212464</v>
      </c>
      <c r="H18" s="5">
        <f t="shared" si="4"/>
        <v>9.554080302364287</v>
      </c>
      <c r="I18" s="13">
        <f t="shared" si="4"/>
        <v>4.829262611348429</v>
      </c>
      <c r="J18" s="5">
        <f t="shared" si="4"/>
        <v>1.9994815324098598</v>
      </c>
      <c r="K18" s="5">
        <f t="shared" si="4"/>
        <v>0.811138787762662</v>
      </c>
      <c r="L18" s="5">
        <f t="shared" si="4"/>
        <v>0.7889724197784115</v>
      </c>
      <c r="M18" s="5">
        <f t="shared" si="4"/>
        <v>1.2296698713974956</v>
      </c>
      <c r="N18" s="13">
        <f t="shared" si="4"/>
        <v>4.570028816278379</v>
      </c>
      <c r="O18" s="5">
        <f t="shared" si="4"/>
        <v>1.9972273254962074</v>
      </c>
      <c r="P18" s="5">
        <f t="shared" si="4"/>
        <v>0.9895968350934932</v>
      </c>
      <c r="Q18" s="5">
        <f t="shared" si="4"/>
        <v>0.8148957992854163</v>
      </c>
      <c r="R18" s="5">
        <f t="shared" si="4"/>
        <v>0.7683088564032625</v>
      </c>
      <c r="S18" s="13">
        <f t="shared" si="4"/>
        <v>25.7558167930901</v>
      </c>
      <c r="T18" s="5">
        <f t="shared" si="4"/>
        <v>12.074659332980174</v>
      </c>
      <c r="U18" s="5">
        <f t="shared" si="4"/>
        <v>11.585120731565283</v>
      </c>
      <c r="V18" s="5">
        <f t="shared" si="4"/>
        <v>2.0960367285446466</v>
      </c>
      <c r="W18" s="13">
        <f t="shared" si="4"/>
        <v>2.4567098347290632</v>
      </c>
      <c r="X18" s="5">
        <f t="shared" si="4"/>
        <v>1.263107273950009</v>
      </c>
      <c r="Y18" s="5">
        <f t="shared" si="4"/>
        <v>1.193602560779054</v>
      </c>
    </row>
    <row r="19" spans="2:28" ht="12.75">
      <c r="B19" t="s">
        <v>90</v>
      </c>
      <c r="D19" s="5">
        <f aca="true" t="shared" si="5" ref="D19:Y19">D7/$D7*100</f>
        <v>100</v>
      </c>
      <c r="E19" s="13">
        <f t="shared" si="5"/>
        <v>55.97037951249614</v>
      </c>
      <c r="F19" s="5">
        <f t="shared" si="5"/>
        <v>43.659364393705644</v>
      </c>
      <c r="G19" s="5">
        <f t="shared" si="5"/>
        <v>4.103671706263499</v>
      </c>
      <c r="H19" s="5">
        <f t="shared" si="5"/>
        <v>8.207343412526997</v>
      </c>
      <c r="I19" s="13">
        <f t="shared" si="5"/>
        <v>6.078370873187288</v>
      </c>
      <c r="J19" s="5">
        <f t="shared" si="5"/>
        <v>2.7152113545202097</v>
      </c>
      <c r="K19" s="5">
        <f t="shared" si="5"/>
        <v>1.2650416538105522</v>
      </c>
      <c r="L19" s="5">
        <f t="shared" si="5"/>
        <v>0.3394014193150262</v>
      </c>
      <c r="M19" s="5">
        <f t="shared" si="5"/>
        <v>1.7587164455414996</v>
      </c>
      <c r="N19" s="13">
        <f t="shared" si="5"/>
        <v>2.9003394014193153</v>
      </c>
      <c r="O19" s="5">
        <f t="shared" si="5"/>
        <v>0.771366862079605</v>
      </c>
      <c r="P19" s="5">
        <f t="shared" si="5"/>
        <v>0.6479481641468683</v>
      </c>
      <c r="Q19" s="5">
        <f t="shared" si="5"/>
        <v>0.8947855600123419</v>
      </c>
      <c r="R19" s="5">
        <f t="shared" si="5"/>
        <v>0.5862388151804999</v>
      </c>
      <c r="S19" s="13">
        <f t="shared" si="5"/>
        <v>32.64424560320889</v>
      </c>
      <c r="T19" s="5">
        <f t="shared" si="5"/>
        <v>13.94631286639926</v>
      </c>
      <c r="U19" s="5">
        <f t="shared" si="5"/>
        <v>14.995371798827522</v>
      </c>
      <c r="V19" s="5">
        <f t="shared" si="5"/>
        <v>3.7025609379821045</v>
      </c>
      <c r="W19" s="13">
        <f t="shared" si="5"/>
        <v>2.406664609688368</v>
      </c>
      <c r="X19" s="5">
        <f t="shared" si="5"/>
        <v>0.09256402344955261</v>
      </c>
      <c r="Y19" s="5">
        <f t="shared" si="5"/>
        <v>2.3141005862388155</v>
      </c>
      <c r="Z19" s="5"/>
      <c r="AA19" s="5"/>
      <c r="AB19" s="5"/>
    </row>
    <row r="20" spans="2:28" ht="12.75">
      <c r="B20" t="s">
        <v>91</v>
      </c>
      <c r="D20" s="5">
        <f aca="true" t="shared" si="6" ref="D20:Y20">D8/$D8*100</f>
        <v>100</v>
      </c>
      <c r="E20" s="13">
        <f t="shared" si="6"/>
        <v>54.84989920636362</v>
      </c>
      <c r="F20" s="5">
        <f t="shared" si="6"/>
        <v>42.61482302090332</v>
      </c>
      <c r="G20" s="5">
        <f t="shared" si="6"/>
        <v>3.8247098777763653</v>
      </c>
      <c r="H20" s="5">
        <f t="shared" si="6"/>
        <v>8.410366307683926</v>
      </c>
      <c r="I20" s="13">
        <f t="shared" si="6"/>
        <v>6.307320705373845</v>
      </c>
      <c r="J20" s="5">
        <f t="shared" si="6"/>
        <v>2.794980295298113</v>
      </c>
      <c r="K20" s="5">
        <f t="shared" si="6"/>
        <v>1.3203058315020977</v>
      </c>
      <c r="L20" s="5">
        <f t="shared" si="6"/>
        <v>0.28149574124185023</v>
      </c>
      <c r="M20" s="5">
        <f t="shared" si="6"/>
        <v>1.9105388373317835</v>
      </c>
      <c r="N20" s="13">
        <f t="shared" si="6"/>
        <v>2.8349345295388915</v>
      </c>
      <c r="O20" s="5">
        <f t="shared" si="6"/>
        <v>0.7573143490183971</v>
      </c>
      <c r="P20" s="5">
        <f t="shared" si="6"/>
        <v>0.6901185914316328</v>
      </c>
      <c r="Q20" s="5">
        <f t="shared" si="6"/>
        <v>0.8898897626355265</v>
      </c>
      <c r="R20" s="5">
        <f t="shared" si="6"/>
        <v>0.49761182645333524</v>
      </c>
      <c r="S20" s="13">
        <f t="shared" si="6"/>
        <v>33.64872963696129</v>
      </c>
      <c r="T20" s="5">
        <f t="shared" si="6"/>
        <v>13.64618709478234</v>
      </c>
      <c r="U20" s="5">
        <f t="shared" si="6"/>
        <v>16.003486914988287</v>
      </c>
      <c r="V20" s="5">
        <f t="shared" si="6"/>
        <v>3.999055627190672</v>
      </c>
      <c r="W20" s="13">
        <f t="shared" si="6"/>
        <v>2.359115921762345</v>
      </c>
      <c r="X20" s="5">
        <f t="shared" si="6"/>
        <v>0.10896609338394202</v>
      </c>
      <c r="Y20" s="5">
        <f t="shared" si="6"/>
        <v>2.2501498283784027</v>
      </c>
      <c r="Z20" s="5"/>
      <c r="AA20" s="5"/>
      <c r="AB20" s="5"/>
    </row>
  </sheetData>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AZ20"/>
  <sheetViews>
    <sheetView workbookViewId="0" topLeftCell="A1">
      <pane ySplit="1" topLeftCell="BM2" activePane="bottomLeft" state="frozen"/>
      <selection pane="topLeft" activeCell="A1" sqref="A1"/>
      <selection pane="bottomLeft" activeCell="G1" activeCellId="1" sqref="G14:G20 G1"/>
    </sheetView>
  </sheetViews>
  <sheetFormatPr defaultColWidth="9.140625" defaultRowHeight="12.75"/>
  <cols>
    <col min="4" max="6" width="10.140625" style="0" bestFit="1" customWidth="1"/>
    <col min="7" max="36" width="9.28125" style="0" bestFit="1" customWidth="1"/>
  </cols>
  <sheetData>
    <row r="1" spans="1:7" s="1" customFormat="1" ht="89.25" customHeight="1">
      <c r="A1" s="1" t="s">
        <v>313</v>
      </c>
      <c r="D1" s="1" t="s">
        <v>73</v>
      </c>
      <c r="E1" s="1" t="s">
        <v>314</v>
      </c>
      <c r="F1" s="1" t="s">
        <v>315</v>
      </c>
      <c r="G1" s="1" t="s">
        <v>316</v>
      </c>
    </row>
    <row r="2" spans="1:52" ht="12.75">
      <c r="A2" t="s">
        <v>85</v>
      </c>
      <c r="D2" s="2">
        <v>52041916</v>
      </c>
      <c r="E2" s="2">
        <v>35676210</v>
      </c>
      <c r="F2" s="2">
        <v>11568363</v>
      </c>
      <c r="G2" s="2">
        <v>4797343</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12.75">
      <c r="A3" t="s">
        <v>86</v>
      </c>
      <c r="D3" s="2">
        <v>49138831</v>
      </c>
      <c r="E3" s="2">
        <v>33787361</v>
      </c>
      <c r="F3" s="2">
        <v>10915594</v>
      </c>
      <c r="G3" s="2">
        <v>4435876</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2.75">
      <c r="A4" t="s">
        <v>86</v>
      </c>
      <c r="B4" t="s">
        <v>87</v>
      </c>
      <c r="D4" s="2">
        <v>2766114</v>
      </c>
      <c r="E4" s="2">
        <v>1955756</v>
      </c>
      <c r="F4" s="2">
        <v>563106</v>
      </c>
      <c r="G4" s="2">
        <v>247252</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2.75">
      <c r="A5" t="s">
        <v>86</v>
      </c>
      <c r="B5" t="s">
        <v>88</v>
      </c>
      <c r="D5" s="2">
        <v>4405977</v>
      </c>
      <c r="E5" s="2">
        <v>3123222</v>
      </c>
      <c r="F5" s="2">
        <v>936092</v>
      </c>
      <c r="G5" s="2">
        <v>346663</v>
      </c>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2.75">
      <c r="A6" t="s">
        <v>86</v>
      </c>
      <c r="B6" t="s">
        <v>87</v>
      </c>
      <c r="C6" t="s">
        <v>89</v>
      </c>
      <c r="D6" s="2">
        <v>266169</v>
      </c>
      <c r="E6" s="2">
        <v>190506</v>
      </c>
      <c r="F6" s="2">
        <v>53866</v>
      </c>
      <c r="G6" s="2">
        <v>21797</v>
      </c>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2:18" ht="12.75">
      <c r="B7" t="s">
        <v>90</v>
      </c>
      <c r="D7" s="2">
        <v>3252</v>
      </c>
      <c r="E7" s="2">
        <v>2197</v>
      </c>
      <c r="F7" s="2">
        <v>715</v>
      </c>
      <c r="G7" s="2">
        <v>340</v>
      </c>
      <c r="H7" s="2"/>
      <c r="I7" s="2"/>
      <c r="J7" s="2"/>
      <c r="K7" s="2"/>
      <c r="L7" s="2"/>
      <c r="M7" s="2"/>
      <c r="N7" s="2"/>
      <c r="O7" s="2"/>
      <c r="P7" s="2"/>
      <c r="Q7" s="2"/>
      <c r="R7" s="2"/>
    </row>
    <row r="8" spans="2:29" ht="12.75">
      <c r="B8" t="s">
        <v>91</v>
      </c>
      <c r="D8" s="3">
        <v>2762.5</v>
      </c>
      <c r="E8" s="3">
        <v>1883.25</v>
      </c>
      <c r="F8" s="3">
        <v>605.15</v>
      </c>
      <c r="G8" s="3">
        <v>274.1</v>
      </c>
      <c r="H8" s="3">
        <v>0</v>
      </c>
      <c r="I8" s="3">
        <v>0</v>
      </c>
      <c r="J8" s="3">
        <v>0</v>
      </c>
      <c r="K8" s="3">
        <v>0</v>
      </c>
      <c r="L8" s="3">
        <v>0</v>
      </c>
      <c r="M8" s="3">
        <v>0</v>
      </c>
      <c r="N8" s="3">
        <v>0</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4" spans="1:7" ht="12.75">
      <c r="A14" t="s">
        <v>85</v>
      </c>
      <c r="D14" s="5">
        <f aca="true" t="shared" si="0" ref="D14:G20">D2/$D2*100</f>
        <v>100</v>
      </c>
      <c r="E14" s="5">
        <f t="shared" si="0"/>
        <v>68.55283729369226</v>
      </c>
      <c r="F14" s="5">
        <f t="shared" si="0"/>
        <v>22.22893369260271</v>
      </c>
      <c r="G14" s="5">
        <f t="shared" si="0"/>
        <v>9.218229013705031</v>
      </c>
    </row>
    <row r="15" spans="1:7" ht="12.75">
      <c r="A15" t="s">
        <v>86</v>
      </c>
      <c r="D15" s="5">
        <f t="shared" si="0"/>
        <v>100</v>
      </c>
      <c r="E15" s="5">
        <f t="shared" si="0"/>
        <v>68.758984111771</v>
      </c>
      <c r="F15" s="5">
        <f t="shared" si="0"/>
        <v>22.21378445083482</v>
      </c>
      <c r="G15" s="5">
        <f t="shared" si="0"/>
        <v>9.027231437394185</v>
      </c>
    </row>
    <row r="16" spans="1:7" ht="12.75">
      <c r="A16" t="s">
        <v>86</v>
      </c>
      <c r="B16" t="s">
        <v>87</v>
      </c>
      <c r="D16" s="5">
        <f t="shared" si="0"/>
        <v>100</v>
      </c>
      <c r="E16" s="5">
        <f t="shared" si="0"/>
        <v>70.70409968641928</v>
      </c>
      <c r="F16" s="5">
        <f t="shared" si="0"/>
        <v>20.357295469384127</v>
      </c>
      <c r="G16" s="5">
        <f t="shared" si="0"/>
        <v>8.938604844196588</v>
      </c>
    </row>
    <row r="17" spans="1:7" ht="12.75">
      <c r="A17" t="s">
        <v>86</v>
      </c>
      <c r="B17" t="s">
        <v>88</v>
      </c>
      <c r="D17" s="5">
        <f t="shared" si="0"/>
        <v>100</v>
      </c>
      <c r="E17" s="5">
        <f t="shared" si="0"/>
        <v>70.88602595973606</v>
      </c>
      <c r="F17" s="5">
        <f t="shared" si="0"/>
        <v>21.24595748003224</v>
      </c>
      <c r="G17" s="5">
        <f t="shared" si="0"/>
        <v>7.868016560231704</v>
      </c>
    </row>
    <row r="18" spans="1:7" ht="12.75">
      <c r="A18" t="s">
        <v>86</v>
      </c>
      <c r="B18" t="s">
        <v>87</v>
      </c>
      <c r="C18" t="s">
        <v>89</v>
      </c>
      <c r="D18" s="5">
        <f t="shared" si="0"/>
        <v>100</v>
      </c>
      <c r="E18" s="5">
        <f t="shared" si="0"/>
        <v>71.57332371538384</v>
      </c>
      <c r="F18" s="5">
        <f t="shared" si="0"/>
        <v>20.23751826846853</v>
      </c>
      <c r="G18" s="5">
        <f t="shared" si="0"/>
        <v>8.189158016147635</v>
      </c>
    </row>
    <row r="19" spans="2:28" ht="12.75">
      <c r="B19" t="s">
        <v>90</v>
      </c>
      <c r="D19" s="5">
        <f t="shared" si="0"/>
        <v>100</v>
      </c>
      <c r="E19" s="5">
        <f t="shared" si="0"/>
        <v>67.55842558425584</v>
      </c>
      <c r="F19" s="5">
        <f t="shared" si="0"/>
        <v>21.986469864698645</v>
      </c>
      <c r="G19" s="5">
        <f t="shared" si="0"/>
        <v>10.45510455104551</v>
      </c>
      <c r="H19" s="5"/>
      <c r="I19" s="5"/>
      <c r="J19" s="5"/>
      <c r="K19" s="5"/>
      <c r="L19" s="5"/>
      <c r="M19" s="5"/>
      <c r="N19" s="5"/>
      <c r="O19" s="5"/>
      <c r="P19" s="5"/>
      <c r="Q19" s="5"/>
      <c r="R19" s="5"/>
      <c r="S19" s="5"/>
      <c r="T19" s="5"/>
      <c r="U19" s="5"/>
      <c r="V19" s="5"/>
      <c r="W19" s="5"/>
      <c r="X19" s="5"/>
      <c r="Y19" s="5"/>
      <c r="Z19" s="5"/>
      <c r="AA19" s="5"/>
      <c r="AB19" s="5"/>
    </row>
    <row r="20" spans="2:28" ht="12.75">
      <c r="B20" t="s">
        <v>91</v>
      </c>
      <c r="D20" s="5">
        <f t="shared" si="0"/>
        <v>100</v>
      </c>
      <c r="E20" s="5">
        <f t="shared" si="0"/>
        <v>68.17194570135746</v>
      </c>
      <c r="F20" s="5">
        <f t="shared" si="0"/>
        <v>21.905882352941177</v>
      </c>
      <c r="G20" s="5">
        <f t="shared" si="0"/>
        <v>9.922171945701358</v>
      </c>
      <c r="H20" s="5"/>
      <c r="I20" s="5"/>
      <c r="J20" s="5"/>
      <c r="K20" s="5"/>
      <c r="L20" s="5"/>
      <c r="M20" s="5"/>
      <c r="N20" s="5"/>
      <c r="O20" s="5"/>
      <c r="P20" s="5"/>
      <c r="Q20" s="5"/>
      <c r="R20" s="5"/>
      <c r="S20" s="5"/>
      <c r="T20" s="5"/>
      <c r="U20" s="5"/>
      <c r="V20" s="5"/>
      <c r="W20" s="5"/>
      <c r="X20" s="5"/>
      <c r="Y20" s="5"/>
      <c r="Z20" s="5"/>
      <c r="AA20" s="5"/>
      <c r="AB20" s="5"/>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AZ20"/>
  <sheetViews>
    <sheetView workbookViewId="0" topLeftCell="A1">
      <pane ySplit="1" topLeftCell="BM2" activePane="bottomLeft" state="frozen"/>
      <selection pane="topLeft" activeCell="A1" sqref="A1"/>
      <selection pane="bottomLeft" activeCell="J24" sqref="J24"/>
    </sheetView>
  </sheetViews>
  <sheetFormatPr defaultColWidth="9.140625" defaultRowHeight="12.75"/>
  <cols>
    <col min="4" max="10" width="12.7109375" style="0" customWidth="1"/>
    <col min="11" max="36" width="9.28125" style="0" bestFit="1" customWidth="1"/>
  </cols>
  <sheetData>
    <row r="1" spans="1:10" s="1" customFormat="1" ht="89.25" customHeight="1">
      <c r="A1" s="1" t="s">
        <v>317</v>
      </c>
      <c r="D1" s="1" t="s">
        <v>318</v>
      </c>
      <c r="E1" s="1" t="s">
        <v>319</v>
      </c>
      <c r="F1" s="1" t="s">
        <v>320</v>
      </c>
      <c r="G1" s="1" t="s">
        <v>321</v>
      </c>
      <c r="H1" s="1" t="s">
        <v>322</v>
      </c>
      <c r="I1" s="1" t="s">
        <v>323</v>
      </c>
      <c r="J1" s="1" t="s">
        <v>324</v>
      </c>
    </row>
    <row r="2" spans="1:52" ht="12.75">
      <c r="A2" t="s">
        <v>85</v>
      </c>
      <c r="D2" s="2">
        <v>21660475</v>
      </c>
      <c r="E2" s="2">
        <v>19825542</v>
      </c>
      <c r="F2" s="2">
        <v>19756038</v>
      </c>
      <c r="G2" s="2">
        <v>69504</v>
      </c>
      <c r="H2" s="2">
        <v>1834933</v>
      </c>
      <c r="I2" s="2">
        <v>1800316</v>
      </c>
      <c r="J2" s="2">
        <v>34617</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12.75">
      <c r="A3" t="s">
        <v>86</v>
      </c>
      <c r="D3" s="2">
        <v>20451427</v>
      </c>
      <c r="E3" s="2">
        <v>18707283</v>
      </c>
      <c r="F3" s="2">
        <v>18640577</v>
      </c>
      <c r="G3" s="2">
        <v>66706</v>
      </c>
      <c r="H3" s="2">
        <v>1744144</v>
      </c>
      <c r="I3" s="2">
        <v>1711405</v>
      </c>
      <c r="J3" s="2">
        <v>32739</v>
      </c>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2.75">
      <c r="A4" t="s">
        <v>86</v>
      </c>
      <c r="B4" t="s">
        <v>87</v>
      </c>
      <c r="D4" s="2">
        <v>1219859</v>
      </c>
      <c r="E4" s="2">
        <v>1111934</v>
      </c>
      <c r="F4" s="2">
        <v>1100901</v>
      </c>
      <c r="G4" s="2">
        <v>11033</v>
      </c>
      <c r="H4" s="2">
        <v>107925</v>
      </c>
      <c r="I4" s="2">
        <v>100411</v>
      </c>
      <c r="J4" s="2">
        <v>7514</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2.75">
      <c r="A5" t="s">
        <v>86</v>
      </c>
      <c r="B5" t="s">
        <v>88</v>
      </c>
      <c r="D5" s="2">
        <v>1796138</v>
      </c>
      <c r="E5" s="2">
        <v>1669419</v>
      </c>
      <c r="F5" s="2">
        <v>1659933</v>
      </c>
      <c r="G5" s="2">
        <v>9486</v>
      </c>
      <c r="H5" s="2">
        <v>126719</v>
      </c>
      <c r="I5" s="2">
        <v>122792</v>
      </c>
      <c r="J5" s="2">
        <v>3927</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2.75">
      <c r="A6" t="s">
        <v>86</v>
      </c>
      <c r="B6" t="s">
        <v>87</v>
      </c>
      <c r="C6" t="s">
        <v>89</v>
      </c>
      <c r="D6" s="2">
        <v>118447</v>
      </c>
      <c r="E6" s="2">
        <v>106269</v>
      </c>
      <c r="F6" s="2">
        <v>105254</v>
      </c>
      <c r="G6" s="2">
        <v>1015</v>
      </c>
      <c r="H6" s="2">
        <v>12178</v>
      </c>
      <c r="I6" s="2">
        <v>11279</v>
      </c>
      <c r="J6" s="2">
        <v>899</v>
      </c>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2:52" ht="12.75">
      <c r="B7" t="s">
        <v>90</v>
      </c>
      <c r="D7" s="2">
        <v>1366</v>
      </c>
      <c r="E7" s="2">
        <v>1268</v>
      </c>
      <c r="F7" s="2">
        <v>1262</v>
      </c>
      <c r="G7" s="2">
        <v>6</v>
      </c>
      <c r="H7" s="2">
        <v>98</v>
      </c>
      <c r="I7" s="2">
        <v>98</v>
      </c>
      <c r="J7" s="2">
        <v>0</v>
      </c>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2:29" ht="12.75">
      <c r="B8" t="s">
        <v>91</v>
      </c>
      <c r="D8" s="3">
        <v>1151.65</v>
      </c>
      <c r="E8" s="3">
        <v>1068.7</v>
      </c>
      <c r="F8" s="3">
        <v>1063.45</v>
      </c>
      <c r="G8" s="3">
        <v>5.25</v>
      </c>
      <c r="H8" s="3">
        <v>82.95</v>
      </c>
      <c r="I8" s="3">
        <v>82.95</v>
      </c>
      <c r="J8" s="3">
        <v>0</v>
      </c>
      <c r="K8" s="3">
        <v>0</v>
      </c>
      <c r="L8" s="3">
        <v>0</v>
      </c>
      <c r="M8" s="3">
        <v>0</v>
      </c>
      <c r="N8" s="3">
        <v>0</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4" spans="1:22" ht="12.75">
      <c r="A14" t="s">
        <v>85</v>
      </c>
      <c r="D14" s="5">
        <f aca="true" t="shared" si="0" ref="D14:J20">D2/$D2*100</f>
        <v>100</v>
      </c>
      <c r="E14" s="5">
        <f t="shared" si="0"/>
        <v>91.52865761254081</v>
      </c>
      <c r="F14" s="5">
        <f t="shared" si="0"/>
        <v>91.20777822277674</v>
      </c>
      <c r="G14" s="5">
        <f t="shared" si="0"/>
        <v>0.3208793897640749</v>
      </c>
      <c r="H14" s="5">
        <f t="shared" si="0"/>
        <v>8.471342387459185</v>
      </c>
      <c r="I14" s="5">
        <f t="shared" si="0"/>
        <v>8.311525947607336</v>
      </c>
      <c r="J14" s="5">
        <f t="shared" si="0"/>
        <v>0.15981643985184996</v>
      </c>
      <c r="K14" s="5"/>
      <c r="L14" s="5"/>
      <c r="M14" s="5"/>
      <c r="N14" s="5"/>
      <c r="O14" s="5"/>
      <c r="P14" s="5"/>
      <c r="Q14" s="5"/>
      <c r="R14" s="5"/>
      <c r="S14" s="5"/>
      <c r="T14" s="5"/>
      <c r="U14" s="5"/>
      <c r="V14" s="5"/>
    </row>
    <row r="15" spans="1:22" ht="12.75">
      <c r="A15" t="s">
        <v>86</v>
      </c>
      <c r="D15" s="5">
        <f t="shared" si="0"/>
        <v>100</v>
      </c>
      <c r="E15" s="5">
        <f t="shared" si="0"/>
        <v>91.4717735833299</v>
      </c>
      <c r="F15" s="5">
        <f t="shared" si="0"/>
        <v>91.14560563426699</v>
      </c>
      <c r="G15" s="5">
        <f t="shared" si="0"/>
        <v>0.3261679490629187</v>
      </c>
      <c r="H15" s="5">
        <f t="shared" si="0"/>
        <v>8.528226416670094</v>
      </c>
      <c r="I15" s="5">
        <f t="shared" si="0"/>
        <v>8.368144677630564</v>
      </c>
      <c r="J15" s="5">
        <f t="shared" si="0"/>
        <v>0.1600817390395301</v>
      </c>
      <c r="K15" s="5"/>
      <c r="L15" s="5"/>
      <c r="M15" s="5"/>
      <c r="N15" s="5"/>
      <c r="O15" s="5"/>
      <c r="P15" s="5"/>
      <c r="Q15" s="5"/>
      <c r="R15" s="5"/>
      <c r="S15" s="5"/>
      <c r="T15" s="5"/>
      <c r="U15" s="5"/>
      <c r="V15" s="5"/>
    </row>
    <row r="16" spans="1:22" ht="12.75">
      <c r="A16" t="s">
        <v>86</v>
      </c>
      <c r="B16" t="s">
        <v>87</v>
      </c>
      <c r="D16" s="5">
        <f t="shared" si="0"/>
        <v>100</v>
      </c>
      <c r="E16" s="5">
        <f t="shared" si="0"/>
        <v>91.15266600484155</v>
      </c>
      <c r="F16" s="5">
        <f t="shared" si="0"/>
        <v>90.24821721198926</v>
      </c>
      <c r="G16" s="5">
        <f t="shared" si="0"/>
        <v>0.9044487928522887</v>
      </c>
      <c r="H16" s="5">
        <f t="shared" si="0"/>
        <v>8.847333995158458</v>
      </c>
      <c r="I16" s="5">
        <f t="shared" si="0"/>
        <v>8.231361165511753</v>
      </c>
      <c r="J16" s="5">
        <f t="shared" si="0"/>
        <v>0.6159728296467051</v>
      </c>
      <c r="K16" s="5"/>
      <c r="L16" s="5"/>
      <c r="M16" s="5"/>
      <c r="N16" s="5"/>
      <c r="O16" s="5"/>
      <c r="P16" s="5"/>
      <c r="Q16" s="5"/>
      <c r="R16" s="5"/>
      <c r="S16" s="5"/>
      <c r="T16" s="5"/>
      <c r="U16" s="5"/>
      <c r="V16" s="5"/>
    </row>
    <row r="17" spans="1:22" ht="12.75">
      <c r="A17" t="s">
        <v>86</v>
      </c>
      <c r="B17" t="s">
        <v>88</v>
      </c>
      <c r="D17" s="5">
        <f t="shared" si="0"/>
        <v>100</v>
      </c>
      <c r="E17" s="5">
        <f t="shared" si="0"/>
        <v>92.94491848621877</v>
      </c>
      <c r="F17" s="5">
        <f t="shared" si="0"/>
        <v>92.41678534722834</v>
      </c>
      <c r="G17" s="5">
        <f t="shared" si="0"/>
        <v>0.5281331389904339</v>
      </c>
      <c r="H17" s="5">
        <f t="shared" si="0"/>
        <v>7.055081513781235</v>
      </c>
      <c r="I17" s="5">
        <f t="shared" si="0"/>
        <v>6.836445751941109</v>
      </c>
      <c r="J17" s="5">
        <f t="shared" si="0"/>
        <v>0.2186357618401259</v>
      </c>
      <c r="K17" s="5"/>
      <c r="L17" s="5"/>
      <c r="M17" s="5"/>
      <c r="N17" s="5"/>
      <c r="O17" s="5"/>
      <c r="P17" s="5"/>
      <c r="Q17" s="5"/>
      <c r="R17" s="5"/>
      <c r="S17" s="5"/>
      <c r="T17" s="5"/>
      <c r="U17" s="5"/>
      <c r="V17" s="5"/>
    </row>
    <row r="18" spans="1:22" ht="12.75">
      <c r="A18" t="s">
        <v>86</v>
      </c>
      <c r="B18" t="s">
        <v>87</v>
      </c>
      <c r="C18" t="s">
        <v>89</v>
      </c>
      <c r="D18" s="5">
        <f t="shared" si="0"/>
        <v>100</v>
      </c>
      <c r="E18" s="5">
        <f t="shared" si="0"/>
        <v>89.71860832270974</v>
      </c>
      <c r="F18" s="5">
        <f t="shared" si="0"/>
        <v>88.86168497302592</v>
      </c>
      <c r="G18" s="5">
        <f t="shared" si="0"/>
        <v>0.8569233496838249</v>
      </c>
      <c r="H18" s="5">
        <f t="shared" si="0"/>
        <v>10.281391677290266</v>
      </c>
      <c r="I18" s="5">
        <f t="shared" si="0"/>
        <v>9.522402424713162</v>
      </c>
      <c r="J18" s="5">
        <f t="shared" si="0"/>
        <v>0.7589892525771019</v>
      </c>
      <c r="K18" s="5"/>
      <c r="L18" s="5"/>
      <c r="M18" s="5"/>
      <c r="N18" s="5"/>
      <c r="O18" s="5"/>
      <c r="P18" s="5"/>
      <c r="Q18" s="5"/>
      <c r="R18" s="5"/>
      <c r="S18" s="5"/>
      <c r="T18" s="5"/>
      <c r="U18" s="5"/>
      <c r="V18" s="5"/>
    </row>
    <row r="19" spans="2:28" ht="12.75">
      <c r="B19" t="s">
        <v>90</v>
      </c>
      <c r="D19" s="5">
        <f t="shared" si="0"/>
        <v>100</v>
      </c>
      <c r="E19" s="5">
        <f t="shared" si="0"/>
        <v>92.82576866764275</v>
      </c>
      <c r="F19" s="5">
        <f t="shared" si="0"/>
        <v>92.3865300146413</v>
      </c>
      <c r="G19" s="5">
        <f t="shared" si="0"/>
        <v>0.43923865300146414</v>
      </c>
      <c r="H19" s="5">
        <f t="shared" si="0"/>
        <v>7.174231332357247</v>
      </c>
      <c r="I19" s="5">
        <f t="shared" si="0"/>
        <v>7.174231332357247</v>
      </c>
      <c r="J19" s="5">
        <f t="shared" si="0"/>
        <v>0</v>
      </c>
      <c r="K19" s="5"/>
      <c r="L19" s="5"/>
      <c r="M19" s="5"/>
      <c r="N19" s="5"/>
      <c r="O19" s="5"/>
      <c r="P19" s="5"/>
      <c r="Q19" s="5"/>
      <c r="R19" s="5"/>
      <c r="S19" s="5"/>
      <c r="T19" s="5"/>
      <c r="U19" s="5"/>
      <c r="V19" s="5"/>
      <c r="W19" s="5"/>
      <c r="X19" s="5"/>
      <c r="Y19" s="5"/>
      <c r="Z19" s="5"/>
      <c r="AA19" s="5"/>
      <c r="AB19" s="5"/>
    </row>
    <row r="20" spans="2:28" ht="12.75">
      <c r="B20" t="s">
        <v>91</v>
      </c>
      <c r="D20" s="5">
        <f t="shared" si="0"/>
        <v>100</v>
      </c>
      <c r="E20" s="5">
        <f t="shared" si="0"/>
        <v>92.79729084357227</v>
      </c>
      <c r="F20" s="5">
        <f t="shared" si="0"/>
        <v>92.34142317544392</v>
      </c>
      <c r="G20" s="5">
        <f t="shared" si="0"/>
        <v>0.45586766812833757</v>
      </c>
      <c r="H20" s="5">
        <f t="shared" si="0"/>
        <v>7.2027091564277335</v>
      </c>
      <c r="I20" s="5">
        <f t="shared" si="0"/>
        <v>7.2027091564277335</v>
      </c>
      <c r="J20" s="5">
        <f t="shared" si="0"/>
        <v>0</v>
      </c>
      <c r="K20" s="5"/>
      <c r="L20" s="5"/>
      <c r="M20" s="5"/>
      <c r="N20" s="5"/>
      <c r="O20" s="5"/>
      <c r="P20" s="5"/>
      <c r="Q20" s="5"/>
      <c r="R20" s="5"/>
      <c r="S20" s="5"/>
      <c r="T20" s="5"/>
      <c r="U20" s="5"/>
      <c r="V20" s="5"/>
      <c r="W20" s="5"/>
      <c r="X20" s="5"/>
      <c r="Y20" s="5"/>
      <c r="Z20" s="5"/>
      <c r="AA20" s="5"/>
      <c r="AB20" s="5"/>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AC20"/>
  <sheetViews>
    <sheetView workbookViewId="0" topLeftCell="A1">
      <pane ySplit="1" topLeftCell="BM2" activePane="bottomLeft" state="frozen"/>
      <selection pane="topLeft" activeCell="A1" sqref="A1"/>
      <selection pane="bottomLeft" activeCell="L38" sqref="L38"/>
    </sheetView>
  </sheetViews>
  <sheetFormatPr defaultColWidth="9.140625" defaultRowHeight="12.75"/>
  <cols>
    <col min="4" max="4" width="12.7109375" style="0" bestFit="1" customWidth="1"/>
    <col min="5" max="14" width="10.57421875" style="0" customWidth="1"/>
  </cols>
  <sheetData>
    <row r="1" spans="1:14" s="1" customFormat="1" ht="89.25" customHeight="1">
      <c r="A1" s="1" t="s">
        <v>325</v>
      </c>
      <c r="D1" s="1" t="s">
        <v>137</v>
      </c>
      <c r="E1" s="1" t="s">
        <v>326</v>
      </c>
      <c r="F1" s="1" t="s">
        <v>327</v>
      </c>
      <c r="G1" s="1" t="s">
        <v>328</v>
      </c>
      <c r="H1" s="1" t="s">
        <v>329</v>
      </c>
      <c r="I1" s="1" t="s">
        <v>330</v>
      </c>
      <c r="J1" s="1" t="s">
        <v>331</v>
      </c>
      <c r="K1" s="1" t="s">
        <v>332</v>
      </c>
      <c r="L1" s="1" t="s">
        <v>333</v>
      </c>
      <c r="M1" s="1" t="s">
        <v>334</v>
      </c>
      <c r="N1" s="1" t="s">
        <v>335</v>
      </c>
    </row>
    <row r="2" spans="1:14" ht="12.75">
      <c r="A2" t="s">
        <v>85</v>
      </c>
      <c r="D2" s="2">
        <v>21660475</v>
      </c>
      <c r="E2" s="2">
        <v>6502612</v>
      </c>
      <c r="F2" s="2">
        <v>3126340</v>
      </c>
      <c r="G2" s="2">
        <v>3376272</v>
      </c>
      <c r="H2" s="2">
        <v>15157863</v>
      </c>
      <c r="I2" s="2">
        <v>1110061</v>
      </c>
      <c r="J2" s="2">
        <v>2990102</v>
      </c>
      <c r="K2" s="2">
        <v>2976302</v>
      </c>
      <c r="L2" s="2">
        <v>3845022</v>
      </c>
      <c r="M2" s="2">
        <v>1771453</v>
      </c>
      <c r="N2" s="2">
        <v>2464923</v>
      </c>
    </row>
    <row r="3" spans="1:14" ht="12.75">
      <c r="A3" t="s">
        <v>86</v>
      </c>
      <c r="D3" s="2">
        <v>20451427</v>
      </c>
      <c r="E3" s="2">
        <v>6150264</v>
      </c>
      <c r="F3" s="2">
        <v>2939465</v>
      </c>
      <c r="G3" s="2">
        <v>3210799</v>
      </c>
      <c r="H3" s="2">
        <v>14301163</v>
      </c>
      <c r="I3" s="2">
        <v>1039358</v>
      </c>
      <c r="J3" s="2">
        <v>2809038</v>
      </c>
      <c r="K3" s="2">
        <v>2812598</v>
      </c>
      <c r="L3" s="2">
        <v>3646144</v>
      </c>
      <c r="M3" s="2">
        <v>1672929</v>
      </c>
      <c r="N3" s="2">
        <v>2321096</v>
      </c>
    </row>
    <row r="4" spans="1:14" ht="12.75">
      <c r="A4" t="s">
        <v>86</v>
      </c>
      <c r="B4" t="s">
        <v>87</v>
      </c>
      <c r="D4" s="2">
        <v>1219859</v>
      </c>
      <c r="E4" s="2">
        <v>488714</v>
      </c>
      <c r="F4" s="2">
        <v>143070</v>
      </c>
      <c r="G4" s="2">
        <v>345644</v>
      </c>
      <c r="H4" s="2">
        <v>731145</v>
      </c>
      <c r="I4" s="2">
        <v>79168</v>
      </c>
      <c r="J4" s="2">
        <v>77366</v>
      </c>
      <c r="K4" s="2">
        <v>116810</v>
      </c>
      <c r="L4" s="2">
        <v>222007</v>
      </c>
      <c r="M4" s="2">
        <v>96699</v>
      </c>
      <c r="N4" s="2">
        <v>139095</v>
      </c>
    </row>
    <row r="5" spans="1:14" ht="12.75">
      <c r="A5" t="s">
        <v>86</v>
      </c>
      <c r="B5" t="s">
        <v>88</v>
      </c>
      <c r="D5" s="2">
        <v>1796138</v>
      </c>
      <c r="E5" s="2">
        <v>558174</v>
      </c>
      <c r="F5" s="2">
        <v>239016</v>
      </c>
      <c r="G5" s="2">
        <v>319158</v>
      </c>
      <c r="H5" s="2">
        <v>1237964</v>
      </c>
      <c r="I5" s="2">
        <v>99720</v>
      </c>
      <c r="J5" s="2">
        <v>198895</v>
      </c>
      <c r="K5" s="2">
        <v>243707</v>
      </c>
      <c r="L5" s="2">
        <v>292276</v>
      </c>
      <c r="M5" s="2">
        <v>167184</v>
      </c>
      <c r="N5" s="2">
        <v>236182</v>
      </c>
    </row>
    <row r="6" spans="1:14" ht="12.75">
      <c r="A6" t="s">
        <v>86</v>
      </c>
      <c r="B6" t="s">
        <v>87</v>
      </c>
      <c r="C6" t="s">
        <v>89</v>
      </c>
      <c r="D6" s="2">
        <v>118447</v>
      </c>
      <c r="E6" s="2">
        <v>44924</v>
      </c>
      <c r="F6" s="2">
        <v>11817</v>
      </c>
      <c r="G6" s="2">
        <v>33107</v>
      </c>
      <c r="H6" s="2">
        <v>73523</v>
      </c>
      <c r="I6" s="2">
        <v>9519</v>
      </c>
      <c r="J6" s="2">
        <v>6791</v>
      </c>
      <c r="K6" s="2">
        <v>11517</v>
      </c>
      <c r="L6" s="2">
        <v>22912</v>
      </c>
      <c r="M6" s="2">
        <v>8030</v>
      </c>
      <c r="N6" s="2">
        <v>14754</v>
      </c>
    </row>
    <row r="7" spans="2:14" ht="12.75">
      <c r="B7" t="s">
        <v>90</v>
      </c>
      <c r="D7" s="2">
        <v>1366</v>
      </c>
      <c r="E7" s="2">
        <v>498</v>
      </c>
      <c r="F7" s="2">
        <v>179</v>
      </c>
      <c r="G7" s="2">
        <v>319</v>
      </c>
      <c r="H7" s="2">
        <v>868</v>
      </c>
      <c r="I7" s="2">
        <v>188</v>
      </c>
      <c r="J7" s="2">
        <v>109</v>
      </c>
      <c r="K7" s="2">
        <v>125</v>
      </c>
      <c r="L7" s="2">
        <v>153</v>
      </c>
      <c r="M7" s="2">
        <v>144</v>
      </c>
      <c r="N7" s="2">
        <v>149</v>
      </c>
    </row>
    <row r="8" spans="2:29" ht="12.75">
      <c r="B8" t="s">
        <v>91</v>
      </c>
      <c r="D8" s="3">
        <v>1151.45</v>
      </c>
      <c r="E8" s="3">
        <v>410.7</v>
      </c>
      <c r="F8" s="3">
        <v>139.95</v>
      </c>
      <c r="G8" s="3">
        <v>270.75</v>
      </c>
      <c r="H8" s="3">
        <v>740.75</v>
      </c>
      <c r="I8" s="3">
        <v>168.85</v>
      </c>
      <c r="J8" s="3">
        <v>87.3</v>
      </c>
      <c r="K8" s="3">
        <v>109.4</v>
      </c>
      <c r="L8" s="3">
        <v>128.2</v>
      </c>
      <c r="M8" s="3">
        <v>123.2</v>
      </c>
      <c r="N8" s="3">
        <v>123.8</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4" spans="1:22" ht="12.75">
      <c r="A14" t="s">
        <v>85</v>
      </c>
      <c r="D14" s="5">
        <f aca="true" t="shared" si="0" ref="D14:N14">D2/$D2*100</f>
        <v>100</v>
      </c>
      <c r="E14" s="5">
        <f t="shared" si="0"/>
        <v>30.020634358203136</v>
      </c>
      <c r="F14" s="5">
        <f t="shared" si="0"/>
        <v>14.433386156120767</v>
      </c>
      <c r="G14" s="5">
        <f t="shared" si="0"/>
        <v>15.587248202082366</v>
      </c>
      <c r="H14" s="5">
        <f t="shared" si="0"/>
        <v>69.97936564179686</v>
      </c>
      <c r="I14" s="5">
        <f t="shared" si="0"/>
        <v>5.124822978258787</v>
      </c>
      <c r="J14" s="5">
        <f t="shared" si="0"/>
        <v>13.80441564647128</v>
      </c>
      <c r="K14" s="5">
        <f t="shared" si="0"/>
        <v>13.74070513227434</v>
      </c>
      <c r="L14" s="5">
        <f t="shared" si="0"/>
        <v>17.751328168011092</v>
      </c>
      <c r="M14" s="5">
        <f t="shared" si="0"/>
        <v>8.178274022153253</v>
      </c>
      <c r="N14" s="5">
        <f t="shared" si="0"/>
        <v>11.379819694628118</v>
      </c>
      <c r="O14" s="5"/>
      <c r="P14" s="5"/>
      <c r="Q14" s="5"/>
      <c r="R14" s="5"/>
      <c r="S14" s="5"/>
      <c r="T14" s="5"/>
      <c r="U14" s="5"/>
      <c r="V14" s="5"/>
    </row>
    <row r="15" spans="1:22" ht="12.75">
      <c r="A15" t="s">
        <v>86</v>
      </c>
      <c r="D15" s="5">
        <f aca="true" t="shared" si="1" ref="D15:N15">D3/$D3*100</f>
        <v>100</v>
      </c>
      <c r="E15" s="5">
        <f t="shared" si="1"/>
        <v>30.072542126278034</v>
      </c>
      <c r="F15" s="5">
        <f t="shared" si="1"/>
        <v>14.37290903955015</v>
      </c>
      <c r="G15" s="5">
        <f t="shared" si="1"/>
        <v>15.699633086727886</v>
      </c>
      <c r="H15" s="5">
        <f t="shared" si="1"/>
        <v>69.92745787372196</v>
      </c>
      <c r="I15" s="5">
        <f t="shared" si="1"/>
        <v>5.082080580489567</v>
      </c>
      <c r="J15" s="5">
        <f t="shared" si="1"/>
        <v>13.735168699964065</v>
      </c>
      <c r="K15" s="5">
        <f t="shared" si="1"/>
        <v>13.752575798256034</v>
      </c>
      <c r="L15" s="5">
        <f t="shared" si="1"/>
        <v>17.8283109535584</v>
      </c>
      <c r="M15" s="5">
        <f t="shared" si="1"/>
        <v>8.180011106315467</v>
      </c>
      <c r="N15" s="5">
        <f t="shared" si="1"/>
        <v>11.349310735138433</v>
      </c>
      <c r="O15" s="5"/>
      <c r="P15" s="5"/>
      <c r="Q15" s="5"/>
      <c r="R15" s="5"/>
      <c r="S15" s="5"/>
      <c r="T15" s="5"/>
      <c r="U15" s="5"/>
      <c r="V15" s="5"/>
    </row>
    <row r="16" spans="1:22" ht="12.75">
      <c r="A16" t="s">
        <v>86</v>
      </c>
      <c r="B16" t="s">
        <v>87</v>
      </c>
      <c r="D16" s="5">
        <f aca="true" t="shared" si="2" ref="D16:N16">D4/$D4*100</f>
        <v>100</v>
      </c>
      <c r="E16" s="5">
        <f t="shared" si="2"/>
        <v>40.06315484002659</v>
      </c>
      <c r="F16" s="5">
        <f t="shared" si="2"/>
        <v>11.72840467627816</v>
      </c>
      <c r="G16" s="5">
        <f t="shared" si="2"/>
        <v>28.334750163748435</v>
      </c>
      <c r="H16" s="5">
        <f t="shared" si="2"/>
        <v>59.93684515997341</v>
      </c>
      <c r="I16" s="5">
        <f t="shared" si="2"/>
        <v>6.48993039359467</v>
      </c>
      <c r="J16" s="5">
        <f t="shared" si="2"/>
        <v>6.3422084027744186</v>
      </c>
      <c r="K16" s="5">
        <f t="shared" si="2"/>
        <v>9.575696863326007</v>
      </c>
      <c r="L16" s="5">
        <f t="shared" si="2"/>
        <v>18.199398455067346</v>
      </c>
      <c r="M16" s="5">
        <f t="shared" si="2"/>
        <v>7.927063701624531</v>
      </c>
      <c r="N16" s="5">
        <f t="shared" si="2"/>
        <v>11.40254734358643</v>
      </c>
      <c r="O16" s="5"/>
      <c r="P16" s="5"/>
      <c r="Q16" s="5"/>
      <c r="R16" s="5"/>
      <c r="S16" s="5"/>
      <c r="T16" s="5"/>
      <c r="U16" s="5"/>
      <c r="V16" s="5"/>
    </row>
    <row r="17" spans="1:22" ht="12.75">
      <c r="A17" t="s">
        <v>86</v>
      </c>
      <c r="B17" t="s">
        <v>88</v>
      </c>
      <c r="D17" s="5">
        <f aca="true" t="shared" si="3" ref="D17:N17">D5/$D5*100</f>
        <v>100</v>
      </c>
      <c r="E17" s="5">
        <f t="shared" si="3"/>
        <v>31.076342686363745</v>
      </c>
      <c r="F17" s="5">
        <f t="shared" si="3"/>
        <v>13.30721804226624</v>
      </c>
      <c r="G17" s="5">
        <f t="shared" si="3"/>
        <v>17.769124644097502</v>
      </c>
      <c r="H17" s="5">
        <f t="shared" si="3"/>
        <v>68.92365731363626</v>
      </c>
      <c r="I17" s="5">
        <f t="shared" si="3"/>
        <v>5.551911935497161</v>
      </c>
      <c r="J17" s="5">
        <f t="shared" si="3"/>
        <v>11.073480990881547</v>
      </c>
      <c r="K17" s="5">
        <f t="shared" si="3"/>
        <v>13.568389511273631</v>
      </c>
      <c r="L17" s="5">
        <f t="shared" si="3"/>
        <v>16.272469041911034</v>
      </c>
      <c r="M17" s="5">
        <f t="shared" si="3"/>
        <v>9.307970768393075</v>
      </c>
      <c r="N17" s="5">
        <f t="shared" si="3"/>
        <v>13.14943506567981</v>
      </c>
      <c r="O17" s="5"/>
      <c r="P17" s="5"/>
      <c r="Q17" s="5"/>
      <c r="R17" s="5"/>
      <c r="S17" s="5"/>
      <c r="T17" s="5"/>
      <c r="U17" s="5"/>
      <c r="V17" s="5"/>
    </row>
    <row r="18" spans="1:22" ht="12.75">
      <c r="A18" t="s">
        <v>86</v>
      </c>
      <c r="B18" t="s">
        <v>87</v>
      </c>
      <c r="C18" t="s">
        <v>89</v>
      </c>
      <c r="D18" s="5">
        <f aca="true" t="shared" si="4" ref="D18:N18">D6/$D6*100</f>
        <v>100</v>
      </c>
      <c r="E18" s="5">
        <f t="shared" si="4"/>
        <v>37.92751188295187</v>
      </c>
      <c r="F18" s="5">
        <f t="shared" si="4"/>
        <v>9.97661401301848</v>
      </c>
      <c r="G18" s="5">
        <f t="shared" si="4"/>
        <v>27.95089786993339</v>
      </c>
      <c r="H18" s="5">
        <f t="shared" si="4"/>
        <v>62.07248811704813</v>
      </c>
      <c r="I18" s="5">
        <f t="shared" si="4"/>
        <v>8.03650577895599</v>
      </c>
      <c r="J18" s="5">
        <f t="shared" si="4"/>
        <v>5.733365978032369</v>
      </c>
      <c r="K18" s="5">
        <f t="shared" si="4"/>
        <v>9.723336175673507</v>
      </c>
      <c r="L18" s="5">
        <f t="shared" si="4"/>
        <v>19.343672697493393</v>
      </c>
      <c r="M18" s="5">
        <f t="shared" si="4"/>
        <v>6.779403446267107</v>
      </c>
      <c r="N18" s="5">
        <f t="shared" si="4"/>
        <v>12.456204040625765</v>
      </c>
      <c r="O18" s="5"/>
      <c r="P18" s="5"/>
      <c r="Q18" s="5"/>
      <c r="R18" s="5"/>
      <c r="S18" s="5"/>
      <c r="T18" s="5"/>
      <c r="U18" s="5"/>
      <c r="V18" s="5"/>
    </row>
    <row r="19" spans="2:28" ht="12.75">
      <c r="B19" t="s">
        <v>90</v>
      </c>
      <c r="D19" s="5">
        <f aca="true" t="shared" si="5" ref="D19:N19">D7/$D7*100</f>
        <v>100</v>
      </c>
      <c r="E19" s="5">
        <f t="shared" si="5"/>
        <v>36.45680819912152</v>
      </c>
      <c r="F19" s="5">
        <f t="shared" si="5"/>
        <v>13.103953147877013</v>
      </c>
      <c r="G19" s="5">
        <f t="shared" si="5"/>
        <v>23.352855051244507</v>
      </c>
      <c r="H19" s="5">
        <f t="shared" si="5"/>
        <v>63.543191800878475</v>
      </c>
      <c r="I19" s="5">
        <f t="shared" si="5"/>
        <v>13.76281112737921</v>
      </c>
      <c r="J19" s="5">
        <f t="shared" si="5"/>
        <v>7.979502196193265</v>
      </c>
      <c r="K19" s="5">
        <f t="shared" si="5"/>
        <v>9.150805270863836</v>
      </c>
      <c r="L19" s="5">
        <f t="shared" si="5"/>
        <v>11.200585651537336</v>
      </c>
      <c r="M19" s="5">
        <f t="shared" si="5"/>
        <v>10.54172767203514</v>
      </c>
      <c r="N19" s="5">
        <f t="shared" si="5"/>
        <v>10.907759882869692</v>
      </c>
      <c r="O19" s="5"/>
      <c r="P19" s="5"/>
      <c r="Q19" s="5"/>
      <c r="R19" s="5"/>
      <c r="S19" s="5"/>
      <c r="T19" s="5"/>
      <c r="U19" s="5"/>
      <c r="V19" s="5"/>
      <c r="W19" s="5"/>
      <c r="X19" s="5"/>
      <c r="Y19" s="5"/>
      <c r="Z19" s="5"/>
      <c r="AA19" s="5"/>
      <c r="AB19" s="5"/>
    </row>
    <row r="20" spans="2:28" ht="12.75">
      <c r="B20" t="s">
        <v>91</v>
      </c>
      <c r="D20" s="5">
        <f aca="true" t="shared" si="6" ref="D20:N20">D8/$D8*100</f>
        <v>100</v>
      </c>
      <c r="E20" s="5">
        <f t="shared" si="6"/>
        <v>35.66807069347344</v>
      </c>
      <c r="F20" s="5">
        <f t="shared" si="6"/>
        <v>12.154240305701505</v>
      </c>
      <c r="G20" s="5">
        <f t="shared" si="6"/>
        <v>23.51383038777194</v>
      </c>
      <c r="H20" s="5">
        <f t="shared" si="6"/>
        <v>64.33192930652655</v>
      </c>
      <c r="I20" s="5">
        <f t="shared" si="6"/>
        <v>14.664119154110033</v>
      </c>
      <c r="J20" s="5">
        <f t="shared" si="6"/>
        <v>7.581744756611229</v>
      </c>
      <c r="K20" s="5">
        <f t="shared" si="6"/>
        <v>9.501063875982457</v>
      </c>
      <c r="L20" s="5">
        <f t="shared" si="6"/>
        <v>11.13378783273264</v>
      </c>
      <c r="M20" s="5">
        <f t="shared" si="6"/>
        <v>10.699552737852274</v>
      </c>
      <c r="N20" s="5">
        <f t="shared" si="6"/>
        <v>10.751660949237916</v>
      </c>
      <c r="O20" s="5"/>
      <c r="P20" s="5"/>
      <c r="Q20" s="5"/>
      <c r="R20" s="5"/>
      <c r="S20" s="5"/>
      <c r="T20" s="5"/>
      <c r="U20" s="5"/>
      <c r="V20" s="5"/>
      <c r="W20" s="5"/>
      <c r="X20" s="5"/>
      <c r="Y20" s="5"/>
      <c r="Z20" s="5"/>
      <c r="AA20" s="5"/>
      <c r="AB20" s="5"/>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22"/>
  <dimension ref="A1:AC20"/>
  <sheetViews>
    <sheetView workbookViewId="0" topLeftCell="A1">
      <pane ySplit="1" topLeftCell="BM2" activePane="bottomLeft" state="frozen"/>
      <selection pane="topLeft" activeCell="A1" sqref="A1"/>
      <selection pane="bottomLeft" activeCell="B20" sqref="B20"/>
    </sheetView>
  </sheetViews>
  <sheetFormatPr defaultColWidth="9.140625" defaultRowHeight="12.75"/>
  <cols>
    <col min="4" max="29" width="10.57421875" style="0" customWidth="1"/>
  </cols>
  <sheetData>
    <row r="1" spans="1:29" s="1" customFormat="1" ht="89.25" customHeight="1">
      <c r="A1" s="1" t="s">
        <v>347</v>
      </c>
      <c r="D1" s="1" t="s">
        <v>137</v>
      </c>
      <c r="E1" s="1" t="s">
        <v>348</v>
      </c>
      <c r="F1" s="1" t="s">
        <v>349</v>
      </c>
      <c r="G1" s="1" t="s">
        <v>350</v>
      </c>
      <c r="H1" s="1" t="s">
        <v>351</v>
      </c>
      <c r="I1" s="1" t="s">
        <v>352</v>
      </c>
      <c r="J1" s="1" t="s">
        <v>353</v>
      </c>
      <c r="K1" s="1" t="s">
        <v>354</v>
      </c>
      <c r="L1" s="1" t="s">
        <v>355</v>
      </c>
      <c r="M1" s="1" t="s">
        <v>356</v>
      </c>
      <c r="N1" s="1" t="s">
        <v>357</v>
      </c>
      <c r="O1" s="1" t="s">
        <v>358</v>
      </c>
      <c r="P1" s="1" t="s">
        <v>359</v>
      </c>
      <c r="Q1" s="1" t="s">
        <v>360</v>
      </c>
      <c r="R1" s="1" t="s">
        <v>361</v>
      </c>
      <c r="S1" s="1" t="s">
        <v>362</v>
      </c>
      <c r="T1" s="1" t="s">
        <v>363</v>
      </c>
      <c r="U1" s="1" t="s">
        <v>364</v>
      </c>
      <c r="V1" s="1" t="s">
        <v>365</v>
      </c>
      <c r="W1" s="1" t="s">
        <v>366</v>
      </c>
      <c r="X1" s="1" t="s">
        <v>367</v>
      </c>
      <c r="Y1" s="1" t="s">
        <v>368</v>
      </c>
      <c r="Z1" s="1" t="s">
        <v>369</v>
      </c>
      <c r="AA1" s="1" t="s">
        <v>370</v>
      </c>
      <c r="AB1" s="1" t="s">
        <v>371</v>
      </c>
      <c r="AC1" s="1" t="s">
        <v>372</v>
      </c>
    </row>
    <row r="2" spans="1:29" s="2" customFormat="1" ht="12.75">
      <c r="A2" s="2" t="s">
        <v>85</v>
      </c>
      <c r="D2" s="2">
        <v>21660475</v>
      </c>
      <c r="E2" s="2">
        <v>6502612</v>
      </c>
      <c r="F2" s="2">
        <v>3126340</v>
      </c>
      <c r="G2" s="2">
        <v>3376272</v>
      </c>
      <c r="H2" s="2">
        <v>13715989</v>
      </c>
      <c r="I2" s="2">
        <v>1942737</v>
      </c>
      <c r="J2" s="2">
        <v>7915315</v>
      </c>
      <c r="K2" s="2">
        <v>2815158</v>
      </c>
      <c r="L2" s="2">
        <v>1369866</v>
      </c>
      <c r="M2" s="2">
        <v>2432837</v>
      </c>
      <c r="N2" s="2">
        <v>1297454</v>
      </c>
      <c r="O2" s="2">
        <v>1794451</v>
      </c>
      <c r="P2" s="2">
        <v>1022898</v>
      </c>
      <c r="Q2" s="2">
        <v>343631</v>
      </c>
      <c r="R2" s="2">
        <v>357921</v>
      </c>
      <c r="S2" s="2">
        <v>70001</v>
      </c>
      <c r="T2" s="2">
        <v>2063486</v>
      </c>
      <c r="U2" s="2">
        <v>730525</v>
      </c>
      <c r="V2" s="2">
        <v>669414</v>
      </c>
      <c r="W2" s="2">
        <v>663547</v>
      </c>
      <c r="X2" s="2">
        <v>1441874</v>
      </c>
      <c r="Y2" s="2">
        <v>231018</v>
      </c>
      <c r="Z2" s="2">
        <v>253049</v>
      </c>
      <c r="AA2" s="2">
        <v>84277</v>
      </c>
      <c r="AB2" s="2">
        <v>88785</v>
      </c>
      <c r="AC2" s="2">
        <v>784745</v>
      </c>
    </row>
    <row r="3" spans="1:29" s="2" customFormat="1" ht="12.75">
      <c r="A3" s="2" t="s">
        <v>86</v>
      </c>
      <c r="D3" s="2">
        <v>20451427</v>
      </c>
      <c r="E3" s="2">
        <v>6150264</v>
      </c>
      <c r="F3" s="2">
        <v>2939465</v>
      </c>
      <c r="G3" s="2">
        <v>3210799</v>
      </c>
      <c r="H3" s="2">
        <v>12931601</v>
      </c>
      <c r="I3" s="2">
        <v>1826453</v>
      </c>
      <c r="J3" s="2">
        <v>7465966</v>
      </c>
      <c r="K3" s="2">
        <v>2656440</v>
      </c>
      <c r="L3" s="2">
        <v>1291370</v>
      </c>
      <c r="M3" s="2">
        <v>2299965</v>
      </c>
      <c r="N3" s="2">
        <v>1218191</v>
      </c>
      <c r="O3" s="2">
        <v>1704304</v>
      </c>
      <c r="P3" s="2">
        <v>976879</v>
      </c>
      <c r="Q3" s="2">
        <v>323725</v>
      </c>
      <c r="R3" s="2">
        <v>337348</v>
      </c>
      <c r="S3" s="2">
        <v>66352</v>
      </c>
      <c r="T3" s="2">
        <v>1934878</v>
      </c>
      <c r="U3" s="2">
        <v>684327</v>
      </c>
      <c r="V3" s="2">
        <v>627647</v>
      </c>
      <c r="W3" s="2">
        <v>622904</v>
      </c>
      <c r="X3" s="2">
        <v>1369562</v>
      </c>
      <c r="Y3" s="2">
        <v>217984</v>
      </c>
      <c r="Z3" s="2">
        <v>240385</v>
      </c>
      <c r="AA3" s="2">
        <v>79143</v>
      </c>
      <c r="AB3" s="2">
        <v>82384</v>
      </c>
      <c r="AC3" s="2">
        <v>749666</v>
      </c>
    </row>
    <row r="4" spans="1:29" s="2" customFormat="1" ht="12.75">
      <c r="A4" s="2" t="s">
        <v>86</v>
      </c>
      <c r="B4" s="2" t="s">
        <v>87</v>
      </c>
      <c r="D4" s="2">
        <v>1219859</v>
      </c>
      <c r="E4" s="2">
        <v>488714</v>
      </c>
      <c r="F4" s="2">
        <v>143070</v>
      </c>
      <c r="G4" s="2">
        <v>345644</v>
      </c>
      <c r="H4" s="2">
        <v>540384</v>
      </c>
      <c r="I4" s="2">
        <v>38013</v>
      </c>
      <c r="J4" s="2">
        <v>250498</v>
      </c>
      <c r="K4" s="2">
        <v>78836</v>
      </c>
      <c r="L4" s="2">
        <v>47266</v>
      </c>
      <c r="M4" s="2">
        <v>87582</v>
      </c>
      <c r="N4" s="2">
        <v>36814</v>
      </c>
      <c r="O4" s="2">
        <v>107714</v>
      </c>
      <c r="P4" s="2">
        <v>76375</v>
      </c>
      <c r="Q4" s="2">
        <v>14004</v>
      </c>
      <c r="R4" s="2">
        <v>14434</v>
      </c>
      <c r="S4" s="2">
        <v>2901</v>
      </c>
      <c r="T4" s="2">
        <v>144159</v>
      </c>
      <c r="U4" s="2">
        <v>54822</v>
      </c>
      <c r="V4" s="2">
        <v>47227</v>
      </c>
      <c r="W4" s="2">
        <v>42110</v>
      </c>
      <c r="X4" s="2">
        <v>190761</v>
      </c>
      <c r="Y4" s="2">
        <v>23175</v>
      </c>
      <c r="Z4" s="2">
        <v>26440</v>
      </c>
      <c r="AA4" s="2">
        <v>8501</v>
      </c>
      <c r="AB4" s="2">
        <v>4085</v>
      </c>
      <c r="AC4" s="2">
        <v>128560</v>
      </c>
    </row>
    <row r="5" spans="1:29" s="2" customFormat="1" ht="12.75">
      <c r="A5" s="2" t="s">
        <v>86</v>
      </c>
      <c r="B5" s="2" t="s">
        <v>88</v>
      </c>
      <c r="D5" s="2">
        <v>1796138</v>
      </c>
      <c r="E5" s="2">
        <v>558174</v>
      </c>
      <c r="F5" s="2">
        <v>239016</v>
      </c>
      <c r="G5" s="2">
        <v>319158</v>
      </c>
      <c r="H5" s="2">
        <v>1061668</v>
      </c>
      <c r="I5" s="2">
        <v>123918</v>
      </c>
      <c r="J5" s="2">
        <v>609364</v>
      </c>
      <c r="K5" s="2">
        <v>176729</v>
      </c>
      <c r="L5" s="2">
        <v>115796</v>
      </c>
      <c r="M5" s="2">
        <v>207347</v>
      </c>
      <c r="N5" s="2">
        <v>109492</v>
      </c>
      <c r="O5" s="2">
        <v>136581</v>
      </c>
      <c r="P5" s="2">
        <v>84217</v>
      </c>
      <c r="Q5" s="2">
        <v>22951</v>
      </c>
      <c r="R5" s="2">
        <v>24163</v>
      </c>
      <c r="S5" s="2">
        <v>5250</v>
      </c>
      <c r="T5" s="2">
        <v>191805</v>
      </c>
      <c r="U5" s="2">
        <v>67276</v>
      </c>
      <c r="V5" s="2">
        <v>59981</v>
      </c>
      <c r="W5" s="2">
        <v>64548</v>
      </c>
      <c r="X5" s="2">
        <v>176296</v>
      </c>
      <c r="Y5" s="2">
        <v>28067</v>
      </c>
      <c r="Z5" s="2">
        <v>32380</v>
      </c>
      <c r="AA5" s="2">
        <v>5533</v>
      </c>
      <c r="AB5" s="2">
        <v>7164</v>
      </c>
      <c r="AC5" s="2">
        <v>103152</v>
      </c>
    </row>
    <row r="6" spans="1:29" s="2" customFormat="1" ht="12.75">
      <c r="A6" s="2" t="s">
        <v>86</v>
      </c>
      <c r="B6" s="2" t="s">
        <v>87</v>
      </c>
      <c r="C6" s="2" t="s">
        <v>89</v>
      </c>
      <c r="D6" s="2">
        <v>118447</v>
      </c>
      <c r="E6" s="2">
        <v>44924</v>
      </c>
      <c r="F6" s="2">
        <v>11817</v>
      </c>
      <c r="G6" s="2">
        <v>33107</v>
      </c>
      <c r="H6" s="2">
        <v>52254</v>
      </c>
      <c r="I6" s="2">
        <v>3307</v>
      </c>
      <c r="J6" s="2">
        <v>21351</v>
      </c>
      <c r="K6" s="2">
        <v>6965</v>
      </c>
      <c r="L6" s="2">
        <v>4430</v>
      </c>
      <c r="M6" s="2">
        <v>6657</v>
      </c>
      <c r="N6" s="2">
        <v>3299</v>
      </c>
      <c r="O6" s="2">
        <v>11219</v>
      </c>
      <c r="P6" s="2">
        <v>7757</v>
      </c>
      <c r="Q6" s="2">
        <v>1626</v>
      </c>
      <c r="R6" s="2">
        <v>1522</v>
      </c>
      <c r="S6" s="2">
        <v>314</v>
      </c>
      <c r="T6" s="2">
        <v>16377</v>
      </c>
      <c r="U6" s="2">
        <v>6397</v>
      </c>
      <c r="V6" s="2">
        <v>5738</v>
      </c>
      <c r="W6" s="2">
        <v>4242</v>
      </c>
      <c r="X6" s="2">
        <v>21269</v>
      </c>
      <c r="Y6" s="2">
        <v>2221</v>
      </c>
      <c r="Z6" s="2">
        <v>2565</v>
      </c>
      <c r="AA6" s="2">
        <v>457</v>
      </c>
      <c r="AB6" s="2">
        <v>400</v>
      </c>
      <c r="AC6" s="2">
        <v>15626</v>
      </c>
    </row>
    <row r="7" spans="2:29" s="2" customFormat="1" ht="12.75">
      <c r="B7" s="2" t="s">
        <v>90</v>
      </c>
      <c r="D7" s="2">
        <v>1376</v>
      </c>
      <c r="E7" s="2">
        <v>498</v>
      </c>
      <c r="F7" s="2">
        <v>179</v>
      </c>
      <c r="G7" s="2">
        <v>319</v>
      </c>
      <c r="H7" s="2">
        <v>681</v>
      </c>
      <c r="I7" s="2">
        <v>61</v>
      </c>
      <c r="J7" s="2">
        <v>232</v>
      </c>
      <c r="K7" s="2">
        <v>55</v>
      </c>
      <c r="L7" s="2">
        <v>42</v>
      </c>
      <c r="M7" s="2">
        <v>79</v>
      </c>
      <c r="N7" s="2">
        <v>56</v>
      </c>
      <c r="O7" s="2">
        <v>94</v>
      </c>
      <c r="P7" s="2">
        <v>47</v>
      </c>
      <c r="Q7" s="2">
        <v>19</v>
      </c>
      <c r="R7" s="2">
        <v>28</v>
      </c>
      <c r="S7" s="2">
        <v>0</v>
      </c>
      <c r="T7" s="2">
        <v>294</v>
      </c>
      <c r="U7" s="2">
        <v>126</v>
      </c>
      <c r="V7" s="2">
        <v>102</v>
      </c>
      <c r="W7" s="2">
        <v>66</v>
      </c>
      <c r="X7" s="2">
        <v>197</v>
      </c>
      <c r="Y7" s="2">
        <v>43</v>
      </c>
      <c r="Z7" s="2">
        <v>54</v>
      </c>
      <c r="AA7" s="2">
        <v>3</v>
      </c>
      <c r="AB7" s="2">
        <v>0</v>
      </c>
      <c r="AC7" s="2">
        <v>97</v>
      </c>
    </row>
    <row r="8" spans="2:29" ht="12.75">
      <c r="B8" s="3" t="s">
        <v>91</v>
      </c>
      <c r="D8" s="3">
        <v>1159.4</v>
      </c>
      <c r="E8" s="3">
        <v>410.7</v>
      </c>
      <c r="F8" s="3">
        <v>139.95</v>
      </c>
      <c r="G8" s="3">
        <v>270.75</v>
      </c>
      <c r="H8" s="3">
        <v>581.15</v>
      </c>
      <c r="I8" s="3">
        <v>50.25</v>
      </c>
      <c r="J8" s="3">
        <v>192.35</v>
      </c>
      <c r="K8" s="3">
        <v>41.45</v>
      </c>
      <c r="L8" s="3">
        <v>35.2</v>
      </c>
      <c r="M8" s="3">
        <v>71.15</v>
      </c>
      <c r="N8" s="3">
        <v>44.55</v>
      </c>
      <c r="O8" s="3">
        <v>79.8</v>
      </c>
      <c r="P8" s="3">
        <v>40.2</v>
      </c>
      <c r="Q8" s="3">
        <v>15.85</v>
      </c>
      <c r="R8" s="3">
        <v>23.75</v>
      </c>
      <c r="S8" s="3">
        <v>0</v>
      </c>
      <c r="T8" s="3">
        <v>258.75</v>
      </c>
      <c r="U8" s="3">
        <v>114.6</v>
      </c>
      <c r="V8" s="3">
        <v>89.8</v>
      </c>
      <c r="W8" s="3">
        <v>54.35</v>
      </c>
      <c r="X8" s="3">
        <v>167.55</v>
      </c>
      <c r="Y8" s="3">
        <v>35</v>
      </c>
      <c r="Z8" s="3">
        <v>47.1</v>
      </c>
      <c r="AA8" s="3">
        <v>3</v>
      </c>
      <c r="AB8" s="3">
        <v>0</v>
      </c>
      <c r="AC8" s="3">
        <v>82.45</v>
      </c>
    </row>
    <row r="11" ht="12.75">
      <c r="A11" s="4" t="s">
        <v>92</v>
      </c>
    </row>
    <row r="14" spans="1:29" ht="12.75">
      <c r="A14" t="s">
        <v>85</v>
      </c>
      <c r="D14" s="5">
        <f aca="true" t="shared" si="0" ref="D14:D20">D2/$D2*100</f>
        <v>100</v>
      </c>
      <c r="E14" s="5">
        <f aca="true" t="shared" si="1" ref="E14:V19">E2/$D2*100</f>
        <v>30.020634358203136</v>
      </c>
      <c r="F14" s="5">
        <f t="shared" si="1"/>
        <v>14.433386156120767</v>
      </c>
      <c r="G14" s="5">
        <f t="shared" si="1"/>
        <v>15.587248202082366</v>
      </c>
      <c r="H14" s="5">
        <f t="shared" si="1"/>
        <v>63.32266028330403</v>
      </c>
      <c r="I14" s="5">
        <f t="shared" si="1"/>
        <v>8.969041537639411</v>
      </c>
      <c r="J14" s="5">
        <f t="shared" si="1"/>
        <v>36.54266584643227</v>
      </c>
      <c r="K14" s="5">
        <f t="shared" si="1"/>
        <v>12.996750994611153</v>
      </c>
      <c r="L14" s="5">
        <f t="shared" si="1"/>
        <v>6.32426574209476</v>
      </c>
      <c r="M14" s="5">
        <f t="shared" si="1"/>
        <v>11.231688132416302</v>
      </c>
      <c r="N14" s="5">
        <f t="shared" si="1"/>
        <v>5.989960977310054</v>
      </c>
      <c r="O14" s="5">
        <f t="shared" si="1"/>
        <v>8.284448979073636</v>
      </c>
      <c r="P14" s="5">
        <f t="shared" si="1"/>
        <v>4.722417213842264</v>
      </c>
      <c r="Q14" s="5">
        <f t="shared" si="1"/>
        <v>1.586442587247048</v>
      </c>
      <c r="R14" s="5">
        <f t="shared" si="1"/>
        <v>1.6524152863683736</v>
      </c>
      <c r="S14" s="5">
        <f t="shared" si="1"/>
        <v>0.3231738916159502</v>
      </c>
      <c r="T14" s="5">
        <f t="shared" si="1"/>
        <v>9.526503920158722</v>
      </c>
      <c r="U14" s="5">
        <f t="shared" si="1"/>
        <v>3.372617636501508</v>
      </c>
      <c r="V14" s="5">
        <f t="shared" si="1"/>
        <v>3.090486242799385</v>
      </c>
      <c r="W14" s="5">
        <f aca="true" t="shared" si="2" ref="W14:AC14">W2/$D2*100</f>
        <v>3.0634000408578297</v>
      </c>
      <c r="X14" s="5">
        <f t="shared" si="2"/>
        <v>6.6567053584928315</v>
      </c>
      <c r="Y14" s="5">
        <f t="shared" si="2"/>
        <v>1.0665417078803674</v>
      </c>
      <c r="Z14" s="5">
        <f t="shared" si="2"/>
        <v>1.1682523121030357</v>
      </c>
      <c r="AA14" s="5">
        <f t="shared" si="2"/>
        <v>0.3890819568822937</v>
      </c>
      <c r="AB14" s="5">
        <f t="shared" si="2"/>
        <v>0.40989405818662794</v>
      </c>
      <c r="AC14" s="5">
        <f t="shared" si="2"/>
        <v>3.6229353234405064</v>
      </c>
    </row>
    <row r="15" spans="1:29" ht="12.75">
      <c r="A15" t="s">
        <v>86</v>
      </c>
      <c r="D15" s="5">
        <f t="shared" si="0"/>
        <v>100</v>
      </c>
      <c r="E15" s="5">
        <f aca="true" t="shared" si="3" ref="E15:S15">E3/$D3*100</f>
        <v>30.072542126278034</v>
      </c>
      <c r="F15" s="5">
        <f t="shared" si="3"/>
        <v>14.37290903955015</v>
      </c>
      <c r="G15" s="5">
        <f t="shared" si="3"/>
        <v>15.699633086727886</v>
      </c>
      <c r="H15" s="5">
        <f t="shared" si="3"/>
        <v>63.230800471771474</v>
      </c>
      <c r="I15" s="5">
        <f t="shared" si="3"/>
        <v>8.930687330522218</v>
      </c>
      <c r="J15" s="5">
        <f t="shared" si="3"/>
        <v>36.50584382204723</v>
      </c>
      <c r="K15" s="5">
        <f t="shared" si="3"/>
        <v>12.989020277166968</v>
      </c>
      <c r="L15" s="5">
        <f t="shared" si="3"/>
        <v>6.314327112724212</v>
      </c>
      <c r="M15" s="5">
        <f t="shared" si="3"/>
        <v>11.245987871653162</v>
      </c>
      <c r="N15" s="5">
        <f t="shared" si="3"/>
        <v>5.956508560502893</v>
      </c>
      <c r="O15" s="5">
        <f t="shared" si="3"/>
        <v>8.33342338409931</v>
      </c>
      <c r="P15" s="5">
        <f t="shared" si="3"/>
        <v>4.776581115831184</v>
      </c>
      <c r="Q15" s="5">
        <f t="shared" si="3"/>
        <v>1.5828968804964074</v>
      </c>
      <c r="R15" s="5">
        <f t="shared" si="3"/>
        <v>1.6495083692692936</v>
      </c>
      <c r="S15" s="5">
        <f t="shared" si="3"/>
        <v>0.3244370185024253</v>
      </c>
      <c r="T15" s="5">
        <f t="shared" si="1"/>
        <v>9.46084593510272</v>
      </c>
      <c r="U15" s="5">
        <f t="shared" si="1"/>
        <v>3.3461088069795815</v>
      </c>
      <c r="V15" s="5">
        <f t="shared" si="1"/>
        <v>3.068964331926569</v>
      </c>
      <c r="W15" s="5">
        <f aca="true" t="shared" si="4" ref="W15:AC15">W3/$D3*100</f>
        <v>3.0457727961965686</v>
      </c>
      <c r="X15" s="5">
        <f t="shared" si="4"/>
        <v>6.6966574019504845</v>
      </c>
      <c r="Y15" s="5">
        <f t="shared" si="4"/>
        <v>1.0658620545158048</v>
      </c>
      <c r="Z15" s="5">
        <f t="shared" si="4"/>
        <v>1.1753947536277054</v>
      </c>
      <c r="AA15" s="5">
        <f t="shared" si="4"/>
        <v>0.3869803314947167</v>
      </c>
      <c r="AB15" s="5">
        <f t="shared" si="4"/>
        <v>0.4028276364284996</v>
      </c>
      <c r="AC15" s="5">
        <f t="shared" si="4"/>
        <v>3.665592625883759</v>
      </c>
    </row>
    <row r="16" spans="1:29" ht="12.75">
      <c r="A16" t="s">
        <v>86</v>
      </c>
      <c r="B16" t="s">
        <v>87</v>
      </c>
      <c r="D16" s="5">
        <f t="shared" si="0"/>
        <v>100</v>
      </c>
      <c r="E16" s="5">
        <f t="shared" si="1"/>
        <v>40.06315484002659</v>
      </c>
      <c r="F16" s="5">
        <f t="shared" si="1"/>
        <v>11.72840467627816</v>
      </c>
      <c r="G16" s="5">
        <f t="shared" si="1"/>
        <v>28.334750163748435</v>
      </c>
      <c r="H16" s="5">
        <f t="shared" si="1"/>
        <v>44.29889028158173</v>
      </c>
      <c r="I16" s="5">
        <f t="shared" si="1"/>
        <v>3.1161798207825657</v>
      </c>
      <c r="J16" s="5">
        <f t="shared" si="1"/>
        <v>20.534996257764217</v>
      </c>
      <c r="K16" s="5">
        <f t="shared" si="1"/>
        <v>6.462714133354757</v>
      </c>
      <c r="L16" s="5">
        <f t="shared" si="1"/>
        <v>3.8747101099389356</v>
      </c>
      <c r="M16" s="5">
        <f t="shared" si="1"/>
        <v>7.179682241964031</v>
      </c>
      <c r="N16" s="5">
        <f t="shared" si="1"/>
        <v>3.0178897725064946</v>
      </c>
      <c r="O16" s="5">
        <f t="shared" si="1"/>
        <v>8.830036914102369</v>
      </c>
      <c r="P16" s="5">
        <f t="shared" si="1"/>
        <v>6.260969505492028</v>
      </c>
      <c r="Q16" s="5">
        <f t="shared" si="1"/>
        <v>1.148001531324522</v>
      </c>
      <c r="R16" s="5">
        <f t="shared" si="1"/>
        <v>1.1832515069364575</v>
      </c>
      <c r="S16" s="5">
        <f t="shared" si="1"/>
        <v>0.23781437034936004</v>
      </c>
      <c r="T16" s="5">
        <f t="shared" si="1"/>
        <v>11.817677288932574</v>
      </c>
      <c r="U16" s="5">
        <f t="shared" si="1"/>
        <v>4.494125960459364</v>
      </c>
      <c r="V16" s="5">
        <f t="shared" si="1"/>
        <v>3.8715130191276206</v>
      </c>
      <c r="W16" s="5">
        <f aca="true" t="shared" si="5" ref="W16:AC16">W4/$D4*100</f>
        <v>3.452038309345588</v>
      </c>
      <c r="X16" s="5">
        <f t="shared" si="5"/>
        <v>15.637954878391684</v>
      </c>
      <c r="Y16" s="5">
        <f t="shared" si="5"/>
        <v>1.899809732108383</v>
      </c>
      <c r="Z16" s="5">
        <f t="shared" si="5"/>
        <v>2.1674636166966836</v>
      </c>
      <c r="AA16" s="5">
        <f t="shared" si="5"/>
        <v>0.6968838201792175</v>
      </c>
      <c r="AB16" s="5">
        <f t="shared" si="5"/>
        <v>0.33487476831338703</v>
      </c>
      <c r="AC16" s="5">
        <f t="shared" si="5"/>
        <v>10.538922941094011</v>
      </c>
    </row>
    <row r="17" spans="1:29" ht="12.75">
      <c r="A17" t="s">
        <v>86</v>
      </c>
      <c r="B17" t="s">
        <v>88</v>
      </c>
      <c r="D17" s="5">
        <f t="shared" si="0"/>
        <v>100</v>
      </c>
      <c r="E17" s="5">
        <f t="shared" si="1"/>
        <v>31.076342686363745</v>
      </c>
      <c r="F17" s="5">
        <f t="shared" si="1"/>
        <v>13.30721804226624</v>
      </c>
      <c r="G17" s="5">
        <f t="shared" si="1"/>
        <v>17.769124644097502</v>
      </c>
      <c r="H17" s="5">
        <f t="shared" si="1"/>
        <v>59.10837585976133</v>
      </c>
      <c r="I17" s="5">
        <f t="shared" si="1"/>
        <v>6.899135812504384</v>
      </c>
      <c r="J17" s="5">
        <f t="shared" si="1"/>
        <v>33.92634641658937</v>
      </c>
      <c r="K17" s="5">
        <f t="shared" si="1"/>
        <v>9.839388732937001</v>
      </c>
      <c r="L17" s="5">
        <f t="shared" si="1"/>
        <v>6.446943386309961</v>
      </c>
      <c r="M17" s="5">
        <f t="shared" si="1"/>
        <v>11.54404617017178</v>
      </c>
      <c r="N17" s="5">
        <f t="shared" si="1"/>
        <v>6.095968127170629</v>
      </c>
      <c r="O17" s="5">
        <f t="shared" si="1"/>
        <v>7.604148456299015</v>
      </c>
      <c r="P17" s="5">
        <f t="shared" si="1"/>
        <v>4.688782265059812</v>
      </c>
      <c r="Q17" s="5">
        <f t="shared" si="1"/>
        <v>1.2777971403088182</v>
      </c>
      <c r="R17" s="5">
        <f t="shared" si="1"/>
        <v>1.34527525167888</v>
      </c>
      <c r="S17" s="5">
        <f t="shared" si="1"/>
        <v>0.29229379925150517</v>
      </c>
      <c r="T17" s="5">
        <f t="shared" si="1"/>
        <v>10.678745174368562</v>
      </c>
      <c r="U17" s="5">
        <f t="shared" si="1"/>
        <v>3.7455919311322403</v>
      </c>
      <c r="V17" s="5">
        <f t="shared" si="1"/>
        <v>3.3394427376961016</v>
      </c>
      <c r="W17" s="5">
        <f aca="true" t="shared" si="6" ref="W17:AC17">W5/$D5*100</f>
        <v>3.59371050554022</v>
      </c>
      <c r="X17" s="5">
        <f t="shared" si="6"/>
        <v>9.815281453874924</v>
      </c>
      <c r="Y17" s="5">
        <f t="shared" si="6"/>
        <v>1.5626304883032374</v>
      </c>
      <c r="Z17" s="5">
        <f t="shared" si="6"/>
        <v>1.8027568037645214</v>
      </c>
      <c r="AA17" s="5">
        <f t="shared" si="6"/>
        <v>0.3080498269063958</v>
      </c>
      <c r="AB17" s="5">
        <f t="shared" si="6"/>
        <v>0.3988557672071968</v>
      </c>
      <c r="AC17" s="5">
        <f t="shared" si="6"/>
        <v>5.7429885676935735</v>
      </c>
    </row>
    <row r="18" spans="1:29" ht="12.75">
      <c r="A18" t="s">
        <v>86</v>
      </c>
      <c r="B18" t="s">
        <v>87</v>
      </c>
      <c r="C18" t="s">
        <v>89</v>
      </c>
      <c r="D18" s="5">
        <f t="shared" si="0"/>
        <v>100</v>
      </c>
      <c r="E18" s="5">
        <f t="shared" si="1"/>
        <v>37.92751188295187</v>
      </c>
      <c r="F18" s="5">
        <f t="shared" si="1"/>
        <v>9.97661401301848</v>
      </c>
      <c r="G18" s="5">
        <f t="shared" si="1"/>
        <v>27.95089786993339</v>
      </c>
      <c r="H18" s="5">
        <f t="shared" si="1"/>
        <v>44.11593370874737</v>
      </c>
      <c r="I18" s="5">
        <f t="shared" si="1"/>
        <v>2.7919660269994173</v>
      </c>
      <c r="J18" s="5">
        <f t="shared" si="1"/>
        <v>18.025783683841716</v>
      </c>
      <c r="K18" s="5">
        <f t="shared" si="1"/>
        <v>5.880267123692453</v>
      </c>
      <c r="L18" s="5">
        <f t="shared" si="1"/>
        <v>3.7400693981274324</v>
      </c>
      <c r="M18" s="5">
        <f t="shared" si="1"/>
        <v>5.620235210684948</v>
      </c>
      <c r="N18" s="5">
        <f t="shared" si="1"/>
        <v>2.7852119513368847</v>
      </c>
      <c r="O18" s="5">
        <f t="shared" si="1"/>
        <v>9.471746857244167</v>
      </c>
      <c r="P18" s="5">
        <f t="shared" si="1"/>
        <v>6.548920614283181</v>
      </c>
      <c r="Q18" s="5">
        <f t="shared" si="1"/>
        <v>1.372765878409753</v>
      </c>
      <c r="R18" s="5">
        <f t="shared" si="1"/>
        <v>1.2849628947968288</v>
      </c>
      <c r="S18" s="5">
        <f t="shared" si="1"/>
        <v>0.26509746975440496</v>
      </c>
      <c r="T18" s="5">
        <f t="shared" si="1"/>
        <v>13.826437140662067</v>
      </c>
      <c r="U18" s="5">
        <f t="shared" si="1"/>
        <v>5.400727751652638</v>
      </c>
      <c r="V18" s="5">
        <f t="shared" si="1"/>
        <v>4.844360768951514</v>
      </c>
      <c r="W18" s="5">
        <f aca="true" t="shared" si="7" ref="W18:AC19">W6/$D6*100</f>
        <v>3.5813486200579163</v>
      </c>
      <c r="X18" s="5">
        <f t="shared" si="7"/>
        <v>17.95655440830076</v>
      </c>
      <c r="Y18" s="5">
        <f t="shared" si="7"/>
        <v>1.8751002558106158</v>
      </c>
      <c r="Z18" s="5">
        <f t="shared" si="7"/>
        <v>2.165525509299518</v>
      </c>
      <c r="AA18" s="5">
        <f t="shared" si="7"/>
        <v>0.3858265722221753</v>
      </c>
      <c r="AB18" s="5">
        <f t="shared" si="7"/>
        <v>0.33770378312663046</v>
      </c>
      <c r="AC18" s="5">
        <f t="shared" si="7"/>
        <v>13.192398287841819</v>
      </c>
    </row>
    <row r="19" spans="2:29" ht="12.75">
      <c r="B19" t="s">
        <v>90</v>
      </c>
      <c r="D19" s="5">
        <f t="shared" si="0"/>
        <v>100</v>
      </c>
      <c r="E19" s="5">
        <f aca="true" t="shared" si="8" ref="E19:S19">E7/$D7*100</f>
        <v>36.19186046511628</v>
      </c>
      <c r="F19" s="5">
        <f t="shared" si="8"/>
        <v>13.00872093023256</v>
      </c>
      <c r="G19" s="5">
        <f t="shared" si="8"/>
        <v>23.183139534883722</v>
      </c>
      <c r="H19" s="5">
        <f t="shared" si="8"/>
        <v>49.491279069767444</v>
      </c>
      <c r="I19" s="5">
        <f t="shared" si="8"/>
        <v>4.433139534883721</v>
      </c>
      <c r="J19" s="5">
        <f t="shared" si="8"/>
        <v>16.86046511627907</v>
      </c>
      <c r="K19" s="5">
        <f t="shared" si="8"/>
        <v>3.997093023255814</v>
      </c>
      <c r="L19" s="5">
        <f t="shared" si="8"/>
        <v>3.0523255813953485</v>
      </c>
      <c r="M19" s="5">
        <f t="shared" si="8"/>
        <v>5.741279069767442</v>
      </c>
      <c r="N19" s="5">
        <f t="shared" si="8"/>
        <v>4.069767441860465</v>
      </c>
      <c r="O19" s="5">
        <f t="shared" si="8"/>
        <v>6.831395348837209</v>
      </c>
      <c r="P19" s="5">
        <f t="shared" si="8"/>
        <v>3.4156976744186043</v>
      </c>
      <c r="Q19" s="5">
        <f t="shared" si="8"/>
        <v>1.380813953488372</v>
      </c>
      <c r="R19" s="5">
        <f t="shared" si="8"/>
        <v>2.0348837209302326</v>
      </c>
      <c r="S19" s="5">
        <f t="shared" si="8"/>
        <v>0</v>
      </c>
      <c r="T19" s="5">
        <f t="shared" si="1"/>
        <v>21.36627906976744</v>
      </c>
      <c r="U19" s="5">
        <f t="shared" si="1"/>
        <v>9.156976744186046</v>
      </c>
      <c r="V19" s="5">
        <f t="shared" si="1"/>
        <v>7.412790697674419</v>
      </c>
      <c r="W19" s="5">
        <f t="shared" si="7"/>
        <v>4.796511627906977</v>
      </c>
      <c r="X19" s="5">
        <f t="shared" si="7"/>
        <v>14.31686046511628</v>
      </c>
      <c r="Y19" s="5">
        <f t="shared" si="7"/>
        <v>3.125</v>
      </c>
      <c r="Z19" s="5">
        <f t="shared" si="7"/>
        <v>3.9244186046511627</v>
      </c>
      <c r="AA19" s="5">
        <f t="shared" si="7"/>
        <v>0.2180232558139535</v>
      </c>
      <c r="AB19" s="5">
        <f t="shared" si="7"/>
        <v>0</v>
      </c>
      <c r="AC19" s="5">
        <f>AC7/$D7*100</f>
        <v>7.049418604651163</v>
      </c>
    </row>
    <row r="20" spans="2:29" ht="12.75">
      <c r="B20" s="3" t="s">
        <v>91</v>
      </c>
      <c r="D20" s="5">
        <f t="shared" si="0"/>
        <v>100</v>
      </c>
      <c r="E20" s="5">
        <f aca="true" t="shared" si="9" ref="E20:AB20">E8/$D8*100</f>
        <v>35.423494911160944</v>
      </c>
      <c r="F20" s="5">
        <f t="shared" si="9"/>
        <v>12.07089874072796</v>
      </c>
      <c r="G20" s="5">
        <f t="shared" si="9"/>
        <v>23.35259617043298</v>
      </c>
      <c r="H20" s="5">
        <f t="shared" si="9"/>
        <v>50.12506468863205</v>
      </c>
      <c r="I20" s="5">
        <f t="shared" si="9"/>
        <v>4.33413834742108</v>
      </c>
      <c r="J20" s="5">
        <f t="shared" si="9"/>
        <v>16.590477833362083</v>
      </c>
      <c r="K20" s="5">
        <f t="shared" si="9"/>
        <v>3.575125064688632</v>
      </c>
      <c r="L20" s="5">
        <f t="shared" si="9"/>
        <v>3.0360531309297913</v>
      </c>
      <c r="M20" s="5">
        <f t="shared" si="9"/>
        <v>6.136794893910643</v>
      </c>
      <c r="N20" s="5">
        <f t="shared" si="9"/>
        <v>3.842504743833017</v>
      </c>
      <c r="O20" s="5">
        <f t="shared" si="9"/>
        <v>6.882870450232878</v>
      </c>
      <c r="P20" s="5">
        <f t="shared" si="9"/>
        <v>3.4673106779368643</v>
      </c>
      <c r="Q20" s="5">
        <f t="shared" si="9"/>
        <v>1.36708642401242</v>
      </c>
      <c r="R20" s="5">
        <f t="shared" si="9"/>
        <v>2.048473348283595</v>
      </c>
      <c r="S20" s="5">
        <f t="shared" si="9"/>
        <v>0</v>
      </c>
      <c r="T20" s="5">
        <f t="shared" si="9"/>
        <v>22.317578057616004</v>
      </c>
      <c r="U20" s="5">
        <f t="shared" si="9"/>
        <v>9.884422977402103</v>
      </c>
      <c r="V20" s="5">
        <f t="shared" si="9"/>
        <v>7.745385544247023</v>
      </c>
      <c r="W20" s="5">
        <f t="shared" si="9"/>
        <v>4.687769535966879</v>
      </c>
      <c r="X20" s="5">
        <f t="shared" si="9"/>
        <v>14.451440400207002</v>
      </c>
      <c r="Y20" s="5">
        <f t="shared" si="9"/>
        <v>3.018802829049508</v>
      </c>
      <c r="Z20" s="5">
        <f t="shared" si="9"/>
        <v>4.062446092806623</v>
      </c>
      <c r="AA20" s="5">
        <f t="shared" si="9"/>
        <v>0.25875452820424355</v>
      </c>
      <c r="AB20" s="5">
        <f t="shared" si="9"/>
        <v>0</v>
      </c>
      <c r="AC20" s="5">
        <f>AC8/$D8*100</f>
        <v>7.111436950146627</v>
      </c>
    </row>
  </sheetData>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C20"/>
  <sheetViews>
    <sheetView workbookViewId="0" topLeftCell="G1">
      <pane ySplit="1" topLeftCell="BM2" activePane="bottomLeft" state="frozen"/>
      <selection pane="topLeft" activeCell="A1" sqref="A1"/>
      <selection pane="bottomLeft" activeCell="B26" sqref="B26"/>
    </sheetView>
  </sheetViews>
  <sheetFormatPr defaultColWidth="9.140625" defaultRowHeight="12.75"/>
  <cols>
    <col min="4" max="14" width="14.00390625" style="0" customWidth="1"/>
  </cols>
  <sheetData>
    <row r="1" spans="1:14" s="1" customFormat="1" ht="130.5" customHeight="1">
      <c r="A1" s="1" t="s">
        <v>373</v>
      </c>
      <c r="D1" s="1" t="s">
        <v>374</v>
      </c>
      <c r="E1" s="1" t="s">
        <v>375</v>
      </c>
      <c r="F1" s="1" t="s">
        <v>376</v>
      </c>
      <c r="G1" s="1" t="s">
        <v>377</v>
      </c>
      <c r="H1" s="1" t="s">
        <v>329</v>
      </c>
      <c r="I1" s="1" t="s">
        <v>330</v>
      </c>
      <c r="J1" s="1" t="s">
        <v>378</v>
      </c>
      <c r="K1" s="1" t="s">
        <v>332</v>
      </c>
      <c r="L1" s="1" t="s">
        <v>333</v>
      </c>
      <c r="M1" s="1" t="s">
        <v>334</v>
      </c>
      <c r="N1" s="1" t="s">
        <v>335</v>
      </c>
    </row>
    <row r="2" spans="1:14" s="2" customFormat="1" ht="12.75">
      <c r="A2" s="2" t="s">
        <v>85</v>
      </c>
      <c r="D2" s="2">
        <v>51107639</v>
      </c>
      <c r="E2" s="2">
        <v>6502612</v>
      </c>
      <c r="F2" s="2">
        <v>3126340</v>
      </c>
      <c r="G2" s="2">
        <v>3376272</v>
      </c>
      <c r="H2" s="2">
        <v>44605027</v>
      </c>
      <c r="I2" s="2">
        <v>2994249</v>
      </c>
      <c r="J2" s="2">
        <v>5980204</v>
      </c>
      <c r="K2" s="2">
        <v>10572844</v>
      </c>
      <c r="L2" s="2">
        <v>7690044</v>
      </c>
      <c r="M2" s="2">
        <v>8942948</v>
      </c>
      <c r="N2" s="2">
        <v>8424738</v>
      </c>
    </row>
    <row r="3" spans="1:14" s="2" customFormat="1" ht="12.75">
      <c r="A3" s="2" t="s">
        <v>86</v>
      </c>
      <c r="D3" s="2">
        <v>48248150</v>
      </c>
      <c r="E3" s="2">
        <v>6150264</v>
      </c>
      <c r="F3" s="2">
        <v>2939465</v>
      </c>
      <c r="G3" s="2">
        <v>3210799</v>
      </c>
      <c r="H3" s="2">
        <v>42097886</v>
      </c>
      <c r="I3" s="2">
        <v>2803767</v>
      </c>
      <c r="J3" s="2">
        <v>5618076</v>
      </c>
      <c r="K3" s="2">
        <v>9992619</v>
      </c>
      <c r="L3" s="2">
        <v>7292288</v>
      </c>
      <c r="M3" s="2">
        <v>8454189</v>
      </c>
      <c r="N3" s="2">
        <v>7936947</v>
      </c>
    </row>
    <row r="4" spans="1:14" s="2" customFormat="1" ht="12.75">
      <c r="A4" s="2" t="s">
        <v>86</v>
      </c>
      <c r="B4" s="2" t="s">
        <v>87</v>
      </c>
      <c r="D4" s="2">
        <v>2718392</v>
      </c>
      <c r="E4" s="2">
        <v>488714</v>
      </c>
      <c r="F4" s="2">
        <v>143070</v>
      </c>
      <c r="G4" s="2">
        <v>345644</v>
      </c>
      <c r="H4" s="2">
        <v>2229678</v>
      </c>
      <c r="I4" s="2">
        <v>214057</v>
      </c>
      <c r="J4" s="2">
        <v>154732</v>
      </c>
      <c r="K4" s="2">
        <v>406690</v>
      </c>
      <c r="L4" s="2">
        <v>444014</v>
      </c>
      <c r="M4" s="2">
        <v>518213</v>
      </c>
      <c r="N4" s="2">
        <v>491972</v>
      </c>
    </row>
    <row r="5" spans="1:14" s="2" customFormat="1" ht="12.75">
      <c r="A5" s="2" t="s">
        <v>86</v>
      </c>
      <c r="B5" s="2" t="s">
        <v>88</v>
      </c>
      <c r="D5" s="2">
        <v>4360240</v>
      </c>
      <c r="E5" s="2">
        <v>558174</v>
      </c>
      <c r="F5" s="2">
        <v>239016</v>
      </c>
      <c r="G5" s="2">
        <v>319158</v>
      </c>
      <c r="H5" s="2">
        <v>3802066</v>
      </c>
      <c r="I5" s="2">
        <v>269382</v>
      </c>
      <c r="J5" s="2">
        <v>397790</v>
      </c>
      <c r="K5" s="2">
        <v>865792</v>
      </c>
      <c r="L5" s="2">
        <v>584552</v>
      </c>
      <c r="M5" s="2">
        <v>852257</v>
      </c>
      <c r="N5" s="2">
        <v>832293</v>
      </c>
    </row>
    <row r="6" spans="1:14" s="2" customFormat="1" ht="12.75">
      <c r="A6" s="2" t="s">
        <v>86</v>
      </c>
      <c r="B6" s="2" t="s">
        <v>87</v>
      </c>
      <c r="C6" s="2" t="s">
        <v>89</v>
      </c>
      <c r="D6" s="2">
        <v>263098</v>
      </c>
      <c r="E6" s="2">
        <v>44924</v>
      </c>
      <c r="F6" s="2">
        <v>11817</v>
      </c>
      <c r="G6" s="2">
        <v>33107</v>
      </c>
      <c r="H6" s="2">
        <v>218174</v>
      </c>
      <c r="I6" s="2">
        <v>25622</v>
      </c>
      <c r="J6" s="2">
        <v>13582</v>
      </c>
      <c r="K6" s="2">
        <v>39572</v>
      </c>
      <c r="L6" s="2">
        <v>45824</v>
      </c>
      <c r="M6" s="2">
        <v>42043</v>
      </c>
      <c r="N6" s="2">
        <v>51531</v>
      </c>
    </row>
    <row r="7" spans="2:14" s="2" customFormat="1" ht="12.75">
      <c r="B7" s="2" t="s">
        <v>90</v>
      </c>
      <c r="D7" s="2">
        <v>3233</v>
      </c>
      <c r="E7" s="2">
        <v>498</v>
      </c>
      <c r="F7" s="2">
        <v>179</v>
      </c>
      <c r="G7" s="2">
        <v>319</v>
      </c>
      <c r="H7" s="2">
        <v>2735</v>
      </c>
      <c r="I7" s="2">
        <v>506</v>
      </c>
      <c r="J7" s="2">
        <v>218</v>
      </c>
      <c r="K7" s="2">
        <v>438</v>
      </c>
      <c r="L7" s="2">
        <v>306</v>
      </c>
      <c r="M7" s="2">
        <v>764</v>
      </c>
      <c r="N7" s="2">
        <v>503</v>
      </c>
    </row>
    <row r="8" spans="2:29" ht="12.75">
      <c r="B8" s="2" t="s">
        <v>91</v>
      </c>
      <c r="D8" s="3">
        <v>2757.75</v>
      </c>
      <c r="E8" s="3">
        <v>410.7</v>
      </c>
      <c r="F8" s="3">
        <v>139.95</v>
      </c>
      <c r="G8" s="3">
        <v>270.75</v>
      </c>
      <c r="H8" s="3">
        <v>2347.05</v>
      </c>
      <c r="I8" s="3">
        <v>452</v>
      </c>
      <c r="J8" s="3">
        <v>174.6</v>
      </c>
      <c r="K8" s="3">
        <v>385.8</v>
      </c>
      <c r="L8" s="3">
        <v>256.4</v>
      </c>
      <c r="M8" s="3">
        <v>657.45</v>
      </c>
      <c r="N8" s="3">
        <v>420.8</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4" spans="1:22" ht="12.75">
      <c r="A14" t="s">
        <v>85</v>
      </c>
      <c r="D14" s="5">
        <f aca="true" t="shared" si="0" ref="D14:N14">D2/$D2*100</f>
        <v>100</v>
      </c>
      <c r="E14" s="5">
        <f t="shared" si="0"/>
        <v>12.723366070578997</v>
      </c>
      <c r="F14" s="5">
        <f t="shared" si="0"/>
        <v>6.117167729074708</v>
      </c>
      <c r="G14" s="5">
        <f t="shared" si="0"/>
        <v>6.606198341504291</v>
      </c>
      <c r="H14" s="5">
        <f t="shared" si="0"/>
        <v>87.276633929421</v>
      </c>
      <c r="I14" s="5">
        <f t="shared" si="0"/>
        <v>5.858711258408944</v>
      </c>
      <c r="J14" s="5">
        <f t="shared" si="0"/>
        <v>11.701194023069624</v>
      </c>
      <c r="K14" s="5">
        <f t="shared" si="0"/>
        <v>20.68740447978824</v>
      </c>
      <c r="L14" s="5">
        <f t="shared" si="0"/>
        <v>15.046760426557759</v>
      </c>
      <c r="M14" s="5">
        <f t="shared" si="0"/>
        <v>17.498260876422016</v>
      </c>
      <c r="N14" s="5">
        <f t="shared" si="0"/>
        <v>16.48430286517442</v>
      </c>
      <c r="O14" s="5"/>
      <c r="P14" s="5"/>
      <c r="Q14" s="5"/>
      <c r="R14" s="5"/>
      <c r="S14" s="5"/>
      <c r="T14" s="5"/>
      <c r="U14" s="5"/>
      <c r="V14" s="5"/>
    </row>
    <row r="15" spans="1:22" ht="12.75">
      <c r="A15" t="s">
        <v>86</v>
      </c>
      <c r="D15" s="5">
        <f aca="true" t="shared" si="1" ref="D15:N15">D3/$D3*100</f>
        <v>100</v>
      </c>
      <c r="E15" s="5">
        <f t="shared" si="1"/>
        <v>12.747149890721198</v>
      </c>
      <c r="F15" s="5">
        <f t="shared" si="1"/>
        <v>6.092389034605472</v>
      </c>
      <c r="G15" s="5">
        <f t="shared" si="1"/>
        <v>6.654760856115727</v>
      </c>
      <c r="H15" s="5">
        <f t="shared" si="1"/>
        <v>87.2528501092788</v>
      </c>
      <c r="I15" s="5">
        <f t="shared" si="1"/>
        <v>5.811138872682165</v>
      </c>
      <c r="J15" s="5">
        <f t="shared" si="1"/>
        <v>11.64412728778202</v>
      </c>
      <c r="K15" s="5">
        <f t="shared" si="1"/>
        <v>20.71088528782969</v>
      </c>
      <c r="L15" s="5">
        <f t="shared" si="1"/>
        <v>15.114129764560921</v>
      </c>
      <c r="M15" s="5">
        <f t="shared" si="1"/>
        <v>17.522307072913677</v>
      </c>
      <c r="N15" s="5">
        <f t="shared" si="1"/>
        <v>16.45026182351033</v>
      </c>
      <c r="O15" s="5"/>
      <c r="P15" s="5"/>
      <c r="Q15" s="5"/>
      <c r="R15" s="5"/>
      <c r="S15" s="5"/>
      <c r="T15" s="5"/>
      <c r="U15" s="5"/>
      <c r="V15" s="5"/>
    </row>
    <row r="16" spans="1:22" ht="12.75">
      <c r="A16" t="s">
        <v>86</v>
      </c>
      <c r="B16" t="s">
        <v>87</v>
      </c>
      <c r="D16" s="5">
        <f aca="true" t="shared" si="2" ref="D16:N16">D4/$D4*100</f>
        <v>100</v>
      </c>
      <c r="E16" s="5">
        <f t="shared" si="2"/>
        <v>17.978054673498157</v>
      </c>
      <c r="F16" s="5">
        <f t="shared" si="2"/>
        <v>5.263037854731768</v>
      </c>
      <c r="G16" s="5">
        <f t="shared" si="2"/>
        <v>12.71501681876639</v>
      </c>
      <c r="H16" s="5">
        <f t="shared" si="2"/>
        <v>82.02194532650185</v>
      </c>
      <c r="I16" s="5">
        <f t="shared" si="2"/>
        <v>7.8743978057616415</v>
      </c>
      <c r="J16" s="5">
        <f t="shared" si="2"/>
        <v>5.692041471575844</v>
      </c>
      <c r="K16" s="5">
        <f t="shared" si="2"/>
        <v>14.960682638854147</v>
      </c>
      <c r="L16" s="5">
        <f t="shared" si="2"/>
        <v>16.333700216892925</v>
      </c>
      <c r="M16" s="5">
        <f t="shared" si="2"/>
        <v>19.063218255498104</v>
      </c>
      <c r="N16" s="5">
        <f t="shared" si="2"/>
        <v>18.097904937919182</v>
      </c>
      <c r="O16" s="5"/>
      <c r="P16" s="5"/>
      <c r="Q16" s="5"/>
      <c r="R16" s="5"/>
      <c r="S16" s="5"/>
      <c r="T16" s="5"/>
      <c r="U16" s="5"/>
      <c r="V16" s="5"/>
    </row>
    <row r="17" spans="1:22" ht="12.75">
      <c r="A17" t="s">
        <v>86</v>
      </c>
      <c r="B17" t="s">
        <v>88</v>
      </c>
      <c r="D17" s="5">
        <f aca="true" t="shared" si="3" ref="D17:N17">D5/$D5*100</f>
        <v>100</v>
      </c>
      <c r="E17" s="5">
        <f t="shared" si="3"/>
        <v>12.801451296258923</v>
      </c>
      <c r="F17" s="5">
        <f t="shared" si="3"/>
        <v>5.481716602755812</v>
      </c>
      <c r="G17" s="5">
        <f t="shared" si="3"/>
        <v>7.3197346935031105</v>
      </c>
      <c r="H17" s="5">
        <f t="shared" si="3"/>
        <v>87.19854870374107</v>
      </c>
      <c r="I17" s="5">
        <f t="shared" si="3"/>
        <v>6.17814615709227</v>
      </c>
      <c r="J17" s="5">
        <f t="shared" si="3"/>
        <v>9.123121663027725</v>
      </c>
      <c r="K17" s="5">
        <f t="shared" si="3"/>
        <v>19.8565216593582</v>
      </c>
      <c r="L17" s="5">
        <f t="shared" si="3"/>
        <v>13.406417995339707</v>
      </c>
      <c r="M17" s="5">
        <f t="shared" si="3"/>
        <v>19.54610296680917</v>
      </c>
      <c r="N17" s="5">
        <f t="shared" si="3"/>
        <v>19.088238262114015</v>
      </c>
      <c r="O17" s="5"/>
      <c r="P17" s="5"/>
      <c r="Q17" s="5"/>
      <c r="R17" s="5"/>
      <c r="S17" s="5"/>
      <c r="T17" s="5"/>
      <c r="U17" s="5"/>
      <c r="V17" s="5"/>
    </row>
    <row r="18" spans="1:22" ht="12.75">
      <c r="A18" t="s">
        <v>86</v>
      </c>
      <c r="B18" t="s">
        <v>87</v>
      </c>
      <c r="C18" t="s">
        <v>89</v>
      </c>
      <c r="D18" s="5">
        <f aca="true" t="shared" si="4" ref="D18:N18">D6/$D6*100</f>
        <v>100</v>
      </c>
      <c r="E18" s="5">
        <f t="shared" si="4"/>
        <v>17.075006271427377</v>
      </c>
      <c r="F18" s="5">
        <f t="shared" si="4"/>
        <v>4.491482261362687</v>
      </c>
      <c r="G18" s="5">
        <f t="shared" si="4"/>
        <v>12.58352401006469</v>
      </c>
      <c r="H18" s="5">
        <f t="shared" si="4"/>
        <v>82.92499372857263</v>
      </c>
      <c r="I18" s="5">
        <f t="shared" si="4"/>
        <v>9.738576500011401</v>
      </c>
      <c r="J18" s="5">
        <f t="shared" si="4"/>
        <v>5.162334947434036</v>
      </c>
      <c r="K18" s="5">
        <f t="shared" si="4"/>
        <v>15.040783282275047</v>
      </c>
      <c r="L18" s="5">
        <f t="shared" si="4"/>
        <v>17.41708412834761</v>
      </c>
      <c r="M18" s="5">
        <f t="shared" si="4"/>
        <v>15.979977042774934</v>
      </c>
      <c r="N18" s="5">
        <f t="shared" si="4"/>
        <v>19.58623782772959</v>
      </c>
      <c r="O18" s="5"/>
      <c r="P18" s="5"/>
      <c r="Q18" s="5"/>
      <c r="R18" s="5"/>
      <c r="S18" s="5"/>
      <c r="T18" s="5"/>
      <c r="U18" s="5"/>
      <c r="V18" s="5"/>
    </row>
    <row r="19" spans="2:28" ht="12.75">
      <c r="B19" t="s">
        <v>90</v>
      </c>
      <c r="D19" s="5">
        <f aca="true" t="shared" si="5" ref="D19:N19">D7/$D7*100</f>
        <v>100</v>
      </c>
      <c r="E19" s="5">
        <f t="shared" si="5"/>
        <v>15.403649860810392</v>
      </c>
      <c r="F19" s="5">
        <f t="shared" si="5"/>
        <v>5.5366532632230125</v>
      </c>
      <c r="G19" s="5">
        <f t="shared" si="5"/>
        <v>9.866996597587379</v>
      </c>
      <c r="H19" s="5">
        <f t="shared" si="5"/>
        <v>84.5963501391896</v>
      </c>
      <c r="I19" s="5">
        <f t="shared" si="5"/>
        <v>15.6510980513455</v>
      </c>
      <c r="J19" s="5">
        <f t="shared" si="5"/>
        <v>6.742963192081658</v>
      </c>
      <c r="K19" s="5">
        <f t="shared" si="5"/>
        <v>13.547788431797091</v>
      </c>
      <c r="L19" s="5">
        <f t="shared" si="5"/>
        <v>9.464893287967833</v>
      </c>
      <c r="M19" s="5">
        <f t="shared" si="5"/>
        <v>23.63130219610269</v>
      </c>
      <c r="N19" s="5">
        <f t="shared" si="5"/>
        <v>15.558304979894835</v>
      </c>
      <c r="O19" s="5"/>
      <c r="P19" s="5"/>
      <c r="Q19" s="5"/>
      <c r="R19" s="5"/>
      <c r="S19" s="5"/>
      <c r="T19" s="5"/>
      <c r="U19" s="5"/>
      <c r="V19" s="5"/>
      <c r="W19" s="5"/>
      <c r="X19" s="5"/>
      <c r="Y19" s="5"/>
      <c r="Z19" s="5"/>
      <c r="AA19" s="5"/>
      <c r="AB19" s="5"/>
    </row>
    <row r="20" spans="2:28" ht="12.75">
      <c r="B20" s="2" t="s">
        <v>91</v>
      </c>
      <c r="D20" s="5">
        <f aca="true" t="shared" si="6" ref="D20:N20">D8/$D8*100</f>
        <v>100</v>
      </c>
      <c r="E20" s="5">
        <f t="shared" si="6"/>
        <v>14.892575469132444</v>
      </c>
      <c r="F20" s="5">
        <f t="shared" si="6"/>
        <v>5.074789230350829</v>
      </c>
      <c r="G20" s="5">
        <f t="shared" si="6"/>
        <v>9.817786238781617</v>
      </c>
      <c r="H20" s="5">
        <f t="shared" si="6"/>
        <v>85.10742453086756</v>
      </c>
      <c r="I20" s="5">
        <f t="shared" si="6"/>
        <v>16.390173148399963</v>
      </c>
      <c r="J20" s="5">
        <f t="shared" si="6"/>
        <v>6.331248300244765</v>
      </c>
      <c r="K20" s="5">
        <f t="shared" si="6"/>
        <v>13.989665488169702</v>
      </c>
      <c r="L20" s="5">
        <f t="shared" si="6"/>
        <v>9.297434502764935</v>
      </c>
      <c r="M20" s="5">
        <f t="shared" si="6"/>
        <v>23.840087027468044</v>
      </c>
      <c r="N20" s="5">
        <f t="shared" si="6"/>
        <v>15.258816063820143</v>
      </c>
      <c r="O20" s="5"/>
      <c r="P20" s="5"/>
      <c r="Q20" s="5"/>
      <c r="R20" s="5"/>
      <c r="S20" s="5"/>
      <c r="T20" s="5"/>
      <c r="U20" s="5"/>
      <c r="V20" s="5"/>
      <c r="W20" s="5"/>
      <c r="X20" s="5"/>
      <c r="Y20" s="5"/>
      <c r="Z20" s="5"/>
      <c r="AA20" s="5"/>
      <c r="AB20" s="5"/>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T53"/>
  <sheetViews>
    <sheetView workbookViewId="0" topLeftCell="A1">
      <selection activeCell="M60" sqref="M60"/>
    </sheetView>
  </sheetViews>
  <sheetFormatPr defaultColWidth="9.140625" defaultRowHeight="12.75"/>
  <cols>
    <col min="1" max="1" width="14.140625" style="45" customWidth="1"/>
    <col min="2" max="2" width="21.00390625" style="32" customWidth="1"/>
    <col min="3" max="3" width="12.140625" style="32" customWidth="1"/>
    <col min="4" max="4" width="12.140625" style="32" hidden="1" customWidth="1"/>
    <col min="5" max="5" width="12.140625" style="32" customWidth="1"/>
    <col min="6" max="6" width="12.140625" style="32" hidden="1" customWidth="1"/>
    <col min="7" max="7" width="12.140625" style="32" customWidth="1"/>
    <col min="8" max="8" width="12.140625" style="32" hidden="1" customWidth="1"/>
    <col min="9" max="9" width="12.140625" style="32" customWidth="1"/>
    <col min="10" max="10" width="8.8515625" style="32" customWidth="1"/>
    <col min="11" max="11" width="9.140625" style="32" customWidth="1"/>
    <col min="12" max="20" width="19.00390625" style="32" customWidth="1"/>
    <col min="21" max="16384" width="9.140625" style="32" customWidth="1"/>
  </cols>
  <sheetData>
    <row r="1" spans="1:20" ht="25.5">
      <c r="A1" s="44"/>
      <c r="B1" s="28"/>
      <c r="C1" s="46" t="s">
        <v>720</v>
      </c>
      <c r="D1" s="47" t="s">
        <v>86</v>
      </c>
      <c r="E1" s="47" t="s">
        <v>87</v>
      </c>
      <c r="F1" s="47" t="s">
        <v>88</v>
      </c>
      <c r="G1" s="47" t="s">
        <v>89</v>
      </c>
      <c r="H1" s="47" t="s">
        <v>257</v>
      </c>
      <c r="I1" s="46" t="s">
        <v>2</v>
      </c>
      <c r="J1" s="29"/>
      <c r="K1" s="29"/>
      <c r="L1" s="31"/>
      <c r="M1" s="29"/>
      <c r="N1" s="29"/>
      <c r="O1" s="29"/>
      <c r="P1" s="29"/>
      <c r="Q1" s="29"/>
      <c r="R1" s="29"/>
      <c r="S1" s="29"/>
      <c r="T1" s="29"/>
    </row>
    <row r="2" spans="1:20" ht="12.75" customHeight="1">
      <c r="A2" s="48" t="s">
        <v>3</v>
      </c>
      <c r="B2" s="28" t="s">
        <v>103</v>
      </c>
      <c r="C2" s="29">
        <v>5.945478640717225</v>
      </c>
      <c r="D2" s="29">
        <v>5.955041950428165</v>
      </c>
      <c r="E2" s="29">
        <v>6.872818690769794</v>
      </c>
      <c r="F2" s="29">
        <v>6.538322828285305</v>
      </c>
      <c r="G2" s="29">
        <v>6.7862899135511645</v>
      </c>
      <c r="H2" s="29">
        <v>8.548336959900528</v>
      </c>
      <c r="I2" s="29">
        <v>8.969354250273623</v>
      </c>
      <c r="J2" s="29"/>
      <c r="M2" s="53" t="s">
        <v>4</v>
      </c>
      <c r="N2" s="53"/>
      <c r="O2" s="53"/>
      <c r="P2" s="53"/>
      <c r="Q2" s="53"/>
      <c r="R2" s="53"/>
      <c r="S2" s="29"/>
      <c r="T2" s="29"/>
    </row>
    <row r="3" spans="1:20" ht="12.75">
      <c r="A3" s="48"/>
      <c r="B3" s="28" t="s">
        <v>104</v>
      </c>
      <c r="C3" s="29">
        <v>15.493509116766568</v>
      </c>
      <c r="D3" s="29">
        <v>15.476127220039077</v>
      </c>
      <c r="E3" s="29">
        <v>13.732984251552901</v>
      </c>
      <c r="F3" s="29">
        <v>15.371687142261523</v>
      </c>
      <c r="G3" s="29">
        <v>13.465880699856106</v>
      </c>
      <c r="H3" s="29">
        <v>19.055020205160087</v>
      </c>
      <c r="I3" s="29">
        <v>19.708135716891647</v>
      </c>
      <c r="J3" s="29"/>
      <c r="K3" s="29"/>
      <c r="L3" s="31"/>
      <c r="M3" s="31"/>
      <c r="N3" s="31"/>
      <c r="O3" s="31"/>
      <c r="P3" s="29"/>
      <c r="Q3" s="29"/>
      <c r="R3" s="29"/>
      <c r="S3" s="29"/>
      <c r="T3" s="29"/>
    </row>
    <row r="4" spans="1:20" ht="12.75">
      <c r="A4" s="44"/>
      <c r="B4" s="28" t="s">
        <v>726</v>
      </c>
      <c r="C4" s="36">
        <v>15.973228195518397</v>
      </c>
      <c r="D4" s="36">
        <v>15.889673891509547</v>
      </c>
      <c r="E4" s="36">
        <v>10.271087887194817</v>
      </c>
      <c r="F4" s="36">
        <v>13.78763438846821</v>
      </c>
      <c r="G4" s="36">
        <v>9.248259564412084</v>
      </c>
      <c r="H4" s="36">
        <v>11.12838047870687</v>
      </c>
      <c r="I4" s="36">
        <v>11.539329762564387</v>
      </c>
      <c r="J4" s="29"/>
      <c r="K4" s="29"/>
      <c r="L4" s="31"/>
      <c r="M4" s="31"/>
      <c r="N4" s="31"/>
      <c r="O4" s="31"/>
      <c r="P4" s="29"/>
      <c r="Q4" s="29"/>
      <c r="R4" s="29"/>
      <c r="S4" s="29"/>
      <c r="T4" s="29"/>
    </row>
    <row r="5" spans="1:20" ht="22.5" customHeight="1">
      <c r="A5" s="49" t="s">
        <v>5</v>
      </c>
      <c r="B5" s="37" t="s">
        <v>6</v>
      </c>
      <c r="C5" s="38">
        <v>21.970102894895476</v>
      </c>
      <c r="D5" s="38">
        <v>22.193060019007483</v>
      </c>
      <c r="E5" s="38">
        <v>27.79466986592115</v>
      </c>
      <c r="F5" s="38">
        <v>25.62419919217447</v>
      </c>
      <c r="G5" s="38">
        <v>27.968506906793642</v>
      </c>
      <c r="H5" s="38">
        <v>14.082145850796312</v>
      </c>
      <c r="I5" s="38">
        <v>13.551564598776181</v>
      </c>
      <c r="J5" s="29"/>
      <c r="K5" s="29"/>
      <c r="L5" s="52"/>
      <c r="M5" s="52"/>
      <c r="N5" s="52"/>
      <c r="O5" s="52"/>
      <c r="P5" s="29"/>
      <c r="Q5" s="29"/>
      <c r="R5" s="29"/>
      <c r="S5" s="29"/>
      <c r="T5" s="29"/>
    </row>
    <row r="6" spans="1:20" ht="22.5" customHeight="1">
      <c r="A6" s="50"/>
      <c r="B6" s="28" t="s">
        <v>7</v>
      </c>
      <c r="C6" s="29">
        <v>29.66893967341116</v>
      </c>
      <c r="D6" s="29">
        <v>29.720205898403535</v>
      </c>
      <c r="E6" s="29">
        <v>31.53737569410431</v>
      </c>
      <c r="F6" s="29">
        <v>33.95257160884048</v>
      </c>
      <c r="G6" s="29">
        <v>33.10829286690868</v>
      </c>
      <c r="H6" s="29">
        <v>28.415758591785416</v>
      </c>
      <c r="I6" s="29">
        <v>28.5806676284762</v>
      </c>
      <c r="J6" s="29"/>
      <c r="K6" s="29"/>
      <c r="L6" s="52"/>
      <c r="M6" s="52"/>
      <c r="N6" s="52"/>
      <c r="O6" s="52"/>
      <c r="P6" s="29"/>
      <c r="Q6" s="29"/>
      <c r="R6" s="29"/>
      <c r="S6" s="29"/>
      <c r="T6" s="29"/>
    </row>
    <row r="7" spans="1:20" ht="22.5" customHeight="1">
      <c r="A7" s="50"/>
      <c r="B7" s="28" t="s">
        <v>8</v>
      </c>
      <c r="C7" s="29">
        <v>15.122818643117613</v>
      </c>
      <c r="D7" s="29">
        <v>15.056211364356658</v>
      </c>
      <c r="E7" s="29">
        <v>8.920856974613255</v>
      </c>
      <c r="F7" s="29">
        <v>12.311155645899763</v>
      </c>
      <c r="G7" s="29">
        <v>8.536608363584932</v>
      </c>
      <c r="H7" s="29">
        <v>9.97485331098072</v>
      </c>
      <c r="I7" s="29">
        <v>10.337794139595045</v>
      </c>
      <c r="J7" s="29"/>
      <c r="K7" s="29"/>
      <c r="L7" s="52"/>
      <c r="M7" s="52"/>
      <c r="N7" s="52"/>
      <c r="O7" s="52"/>
      <c r="P7" s="29"/>
      <c r="Q7" s="29"/>
      <c r="R7" s="29"/>
      <c r="S7" s="29"/>
      <c r="T7" s="29"/>
    </row>
    <row r="8" spans="1:20" ht="22.5" customHeight="1">
      <c r="A8" s="50"/>
      <c r="B8" s="28" t="s">
        <v>9</v>
      </c>
      <c r="C8" s="29">
        <v>17.155698445597025</v>
      </c>
      <c r="D8" s="29">
        <v>17.02981332369832</v>
      </c>
      <c r="E8" s="29">
        <v>14.583390659424317</v>
      </c>
      <c r="F8" s="29">
        <v>14.106935057327918</v>
      </c>
      <c r="G8" s="29">
        <v>14.961576540474283</v>
      </c>
      <c r="H8" s="29">
        <v>21.87761944677284</v>
      </c>
      <c r="I8" s="29">
        <v>22.08596587234466</v>
      </c>
      <c r="J8" s="29"/>
      <c r="K8" s="29"/>
      <c r="L8" s="52"/>
      <c r="M8" s="52"/>
      <c r="N8" s="52"/>
      <c r="O8" s="52"/>
      <c r="P8" s="29"/>
      <c r="Q8" s="29"/>
      <c r="R8" s="29"/>
      <c r="S8" s="29"/>
      <c r="T8" s="29"/>
    </row>
    <row r="9" spans="1:20" ht="22.5" customHeight="1">
      <c r="A9" s="51"/>
      <c r="B9" s="35" t="s">
        <v>10</v>
      </c>
      <c r="C9" s="36">
        <v>16.082440342978725</v>
      </c>
      <c r="D9" s="36">
        <v>16.000709394534006</v>
      </c>
      <c r="E9" s="36">
        <v>17.163706805936965</v>
      </c>
      <c r="F9" s="36">
        <v>14.005138495757366</v>
      </c>
      <c r="G9" s="36">
        <v>15.425015322238462</v>
      </c>
      <c r="H9" s="36">
        <v>25.649622799664712</v>
      </c>
      <c r="I9" s="36">
        <v>25.444007760807917</v>
      </c>
      <c r="J9" s="29"/>
      <c r="K9" s="29"/>
      <c r="L9" s="52"/>
      <c r="M9" s="52"/>
      <c r="N9" s="52"/>
      <c r="O9" s="52"/>
      <c r="P9" s="29"/>
      <c r="Q9" s="29"/>
      <c r="R9" s="29"/>
      <c r="S9" s="29"/>
      <c r="T9" s="29"/>
    </row>
    <row r="10" spans="1:20" ht="12.75">
      <c r="A10" s="43" t="s">
        <v>11</v>
      </c>
      <c r="B10" s="39" t="s">
        <v>698</v>
      </c>
      <c r="C10" s="36">
        <v>10.026158529597566</v>
      </c>
      <c r="D10" s="36">
        <v>9.925063133878785</v>
      </c>
      <c r="E10" s="36">
        <v>7.518706748890321</v>
      </c>
      <c r="F10" s="36">
        <v>9.12201765919341</v>
      </c>
      <c r="G10" s="36">
        <v>6.9639965585774455</v>
      </c>
      <c r="H10" s="36">
        <v>6.899724011039559</v>
      </c>
      <c r="I10" s="36">
        <v>6.640089472544917</v>
      </c>
      <c r="J10" s="29"/>
      <c r="K10" s="29"/>
      <c r="L10" s="31"/>
      <c r="M10" s="29"/>
      <c r="N10" s="29"/>
      <c r="O10" s="29"/>
      <c r="P10" s="29"/>
      <c r="Q10" s="29"/>
      <c r="R10" s="29"/>
      <c r="S10" s="29"/>
      <c r="T10" s="29"/>
    </row>
    <row r="11" spans="1:20" ht="12.75">
      <c r="A11" s="48" t="s">
        <v>12</v>
      </c>
      <c r="B11" s="30" t="s">
        <v>138</v>
      </c>
      <c r="C11" s="29">
        <v>26.786961043098085</v>
      </c>
      <c r="D11" s="29">
        <v>26.83620072085923</v>
      </c>
      <c r="E11" s="29">
        <v>50.643066124855416</v>
      </c>
      <c r="F11" s="29">
        <v>28.554320436402993</v>
      </c>
      <c r="G11" s="29">
        <v>50.940067033069084</v>
      </c>
      <c r="H11" s="29">
        <v>59.15390226112327</v>
      </c>
      <c r="I11" s="29">
        <v>59.47981131258927</v>
      </c>
      <c r="J11" s="29"/>
      <c r="K11" s="29"/>
      <c r="L11" s="31"/>
      <c r="M11" s="29"/>
      <c r="N11" s="29"/>
      <c r="O11" s="29"/>
      <c r="P11" s="29"/>
      <c r="Q11" s="29"/>
      <c r="R11" s="29"/>
      <c r="S11" s="29"/>
      <c r="T11" s="29"/>
    </row>
    <row r="12" spans="1:20" ht="25.5">
      <c r="A12" s="55"/>
      <c r="B12" s="39" t="s">
        <v>13</v>
      </c>
      <c r="C12" s="36">
        <v>1.1050657938018442</v>
      </c>
      <c r="D12" s="36">
        <v>1.1054303936835312</v>
      </c>
      <c r="E12" s="36">
        <v>0.615773626296154</v>
      </c>
      <c r="F12" s="36">
        <v>1.0384341292261507</v>
      </c>
      <c r="G12" s="36">
        <v>0.6130148840429214</v>
      </c>
      <c r="H12" s="36">
        <v>0.5047410649161196</v>
      </c>
      <c r="I12" s="36">
        <v>0.4977712381529407</v>
      </c>
      <c r="J12" s="29"/>
      <c r="K12" s="29"/>
      <c r="L12" s="31"/>
      <c r="M12" s="29"/>
      <c r="N12" s="29"/>
      <c r="O12" s="29"/>
      <c r="P12" s="29"/>
      <c r="Q12" s="29"/>
      <c r="R12" s="29"/>
      <c r="S12" s="29"/>
      <c r="T12" s="29"/>
    </row>
    <row r="13" spans="1:20" ht="12.75">
      <c r="A13" s="48" t="s">
        <v>14</v>
      </c>
      <c r="B13" s="28" t="s">
        <v>15</v>
      </c>
      <c r="C13" s="29">
        <v>83.698732383335</v>
      </c>
      <c r="D13" s="29">
        <v>87.44326050410113</v>
      </c>
      <c r="E13" s="29">
        <v>62.74907686378797</v>
      </c>
      <c r="F13" s="29">
        <v>74.3367021661711</v>
      </c>
      <c r="G13" s="29">
        <v>64.85240580232859</v>
      </c>
      <c r="H13" s="29">
        <v>67.23443790647259</v>
      </c>
      <c r="I13" s="29">
        <v>67.03746859410843</v>
      </c>
      <c r="J13" s="29"/>
      <c r="K13" s="29"/>
      <c r="L13" s="31"/>
      <c r="M13" s="29"/>
      <c r="N13" s="29"/>
      <c r="O13" s="29"/>
      <c r="P13" s="29"/>
      <c r="Q13" s="29"/>
      <c r="R13" s="29"/>
      <c r="S13" s="29"/>
      <c r="T13" s="29"/>
    </row>
    <row r="14" spans="1:20" ht="12.75">
      <c r="A14" s="48"/>
      <c r="B14" s="28" t="s">
        <v>16</v>
      </c>
      <c r="C14" s="29">
        <v>1.5544008794756903</v>
      </c>
      <c r="D14" s="29">
        <v>1.6244138978397757</v>
      </c>
      <c r="E14" s="29">
        <v>7.665013083336407</v>
      </c>
      <c r="F14" s="29">
        <v>5.504182159825165</v>
      </c>
      <c r="G14" s="29">
        <v>9.295222208446512</v>
      </c>
      <c r="H14" s="29">
        <v>10.065035614741406</v>
      </c>
      <c r="I14" s="29">
        <v>10.70167133962058</v>
      </c>
      <c r="J14" s="29"/>
      <c r="K14" s="29"/>
      <c r="L14" s="31"/>
      <c r="M14" s="29"/>
      <c r="N14" s="29"/>
      <c r="O14" s="29"/>
      <c r="P14" s="29"/>
      <c r="Q14" s="29"/>
      <c r="R14" s="29"/>
      <c r="S14" s="29"/>
      <c r="T14" s="29"/>
    </row>
    <row r="15" spans="1:20" ht="12.75">
      <c r="A15" s="55"/>
      <c r="B15" s="35" t="s">
        <v>17</v>
      </c>
      <c r="C15" s="36">
        <v>1.930486187326385</v>
      </c>
      <c r="D15" s="36">
        <v>2.0185522931955786</v>
      </c>
      <c r="E15" s="36">
        <v>5.1675021347637875</v>
      </c>
      <c r="F15" s="36">
        <v>5.521454151939513</v>
      </c>
      <c r="G15" s="36">
        <v>1.9972273254962074</v>
      </c>
      <c r="H15" s="36">
        <v>1.4555589965933726</v>
      </c>
      <c r="I15" s="36">
        <v>1.5074827950333174</v>
      </c>
      <c r="J15" s="29"/>
      <c r="K15" s="29"/>
      <c r="L15" s="31"/>
      <c r="M15" s="29"/>
      <c r="N15" s="29"/>
      <c r="O15" s="29"/>
      <c r="P15" s="29"/>
      <c r="Q15" s="29"/>
      <c r="R15" s="29"/>
      <c r="S15" s="29"/>
      <c r="T15" s="29"/>
    </row>
    <row r="16" spans="1:20" ht="25.5">
      <c r="A16" s="43" t="s">
        <v>18</v>
      </c>
      <c r="B16" s="35" t="s">
        <v>19</v>
      </c>
      <c r="C16" s="36">
        <v>0.7945366278141552</v>
      </c>
      <c r="D16" s="36">
        <v>0.7949307080000418</v>
      </c>
      <c r="E16" s="36">
        <v>0.9443442839242628</v>
      </c>
      <c r="F16" s="36">
        <v>0.8635889743552886</v>
      </c>
      <c r="G16" s="36">
        <v>0.9195207156616279</v>
      </c>
      <c r="H16" s="36">
        <v>1.1393034825870647</v>
      </c>
      <c r="I16" s="36">
        <v>1.1842239929819431</v>
      </c>
      <c r="J16" s="29"/>
      <c r="K16" s="29"/>
      <c r="L16" s="31"/>
      <c r="M16" s="29"/>
      <c r="N16" s="29"/>
      <c r="O16" s="29"/>
      <c r="P16" s="29"/>
      <c r="Q16" s="29"/>
      <c r="R16" s="29"/>
      <c r="S16" s="29"/>
      <c r="T16" s="29"/>
    </row>
    <row r="17" spans="1:20" ht="12.75">
      <c r="A17" s="48" t="s">
        <v>20</v>
      </c>
      <c r="B17" s="33" t="s">
        <v>271</v>
      </c>
      <c r="C17" s="29">
        <v>66.53525294650488</v>
      </c>
      <c r="D17" s="29">
        <v>66.85986197660026</v>
      </c>
      <c r="E17" s="29">
        <v>66.11669703416105</v>
      </c>
      <c r="F17" s="29">
        <v>68.4883101025285</v>
      </c>
      <c r="G17" s="29">
        <v>70.9372671294662</v>
      </c>
      <c r="H17" s="29">
        <v>60.50644158151932</v>
      </c>
      <c r="I17" s="29">
        <v>60.96376639484865</v>
      </c>
      <c r="J17" s="29"/>
      <c r="K17" s="29"/>
      <c r="L17" s="31"/>
      <c r="M17" s="29"/>
      <c r="N17" s="29"/>
      <c r="O17" s="29"/>
      <c r="P17" s="29"/>
      <c r="Q17" s="29"/>
      <c r="R17" s="29"/>
      <c r="S17" s="29"/>
      <c r="T17" s="29"/>
    </row>
    <row r="18" spans="1:20" ht="25.5">
      <c r="A18" s="55"/>
      <c r="B18" s="40" t="s">
        <v>273</v>
      </c>
      <c r="C18" s="36">
        <v>3.3539721583799462</v>
      </c>
      <c r="D18" s="36">
        <v>3.3458627582598504</v>
      </c>
      <c r="E18" s="36">
        <v>5.575519665734973</v>
      </c>
      <c r="F18" s="36">
        <v>3.5632463031307897</v>
      </c>
      <c r="G18" s="36">
        <v>6.063458446091697</v>
      </c>
      <c r="H18" s="36">
        <v>8.040870724122613</v>
      </c>
      <c r="I18" s="36">
        <v>8.2125986329929</v>
      </c>
      <c r="J18" s="29"/>
      <c r="K18" s="29"/>
      <c r="L18" s="31"/>
      <c r="M18" s="29"/>
      <c r="N18" s="29"/>
      <c r="O18" s="29"/>
      <c r="P18" s="29"/>
      <c r="Q18" s="29"/>
      <c r="R18" s="29"/>
      <c r="S18" s="29"/>
      <c r="T18" s="29"/>
    </row>
    <row r="19" spans="1:20" ht="12.75">
      <c r="A19" s="48" t="s">
        <v>21</v>
      </c>
      <c r="B19" s="28" t="s">
        <v>292</v>
      </c>
      <c r="C19" s="29">
        <v>91.31267572854158</v>
      </c>
      <c r="D19" s="29">
        <v>90.92475358235527</v>
      </c>
      <c r="E19" s="29">
        <v>65.67354056991144</v>
      </c>
      <c r="F19" s="29">
        <v>74.59407981476072</v>
      </c>
      <c r="G19" s="29">
        <v>62.38818194455402</v>
      </c>
      <c r="H19" s="29">
        <v>55.97037951249614</v>
      </c>
      <c r="I19" s="29">
        <v>54.84989920636362</v>
      </c>
      <c r="J19" s="29"/>
      <c r="K19" s="29"/>
      <c r="L19" s="31"/>
      <c r="M19" s="29"/>
      <c r="N19" s="29"/>
      <c r="O19" s="29"/>
      <c r="P19" s="29"/>
      <c r="Q19" s="29"/>
      <c r="R19" s="29"/>
      <c r="S19" s="29"/>
      <c r="T19" s="29"/>
    </row>
    <row r="20" spans="1:20" ht="12.75">
      <c r="A20" s="48"/>
      <c r="B20" s="28" t="s">
        <v>296</v>
      </c>
      <c r="C20" s="29">
        <v>1.2701953556052779</v>
      </c>
      <c r="D20" s="29">
        <v>1.3092965113476143</v>
      </c>
      <c r="E20" s="29">
        <v>3.8937657667037584</v>
      </c>
      <c r="F20" s="29">
        <v>2.687372176477544</v>
      </c>
      <c r="G20" s="29">
        <v>4.829262611348429</v>
      </c>
      <c r="H20" s="29">
        <v>6.078370873187288</v>
      </c>
      <c r="I20" s="29">
        <v>6.307320705373845</v>
      </c>
      <c r="J20" s="29"/>
      <c r="K20" s="29"/>
      <c r="L20" s="31"/>
      <c r="M20" s="29"/>
      <c r="N20" s="29"/>
      <c r="O20" s="29"/>
      <c r="P20" s="29"/>
      <c r="Q20" s="29"/>
      <c r="R20" s="29"/>
      <c r="S20" s="29"/>
      <c r="T20" s="29"/>
    </row>
    <row r="21" spans="1:20" ht="12.75">
      <c r="A21" s="48"/>
      <c r="B21" s="28" t="s">
        <v>22</v>
      </c>
      <c r="C21" s="29">
        <v>4.369049363978067</v>
      </c>
      <c r="D21" s="29">
        <v>4.575381534819174</v>
      </c>
      <c r="E21" s="29">
        <v>10.641679988604952</v>
      </c>
      <c r="F21" s="29">
        <v>12.9898998564904</v>
      </c>
      <c r="G21" s="29">
        <v>4.570028816278379</v>
      </c>
      <c r="H21" s="29">
        <v>2.9003394014193153</v>
      </c>
      <c r="I21" s="29">
        <v>2.8349345295388915</v>
      </c>
      <c r="J21" s="29"/>
      <c r="K21" s="29"/>
      <c r="L21" s="31"/>
      <c r="M21" s="29"/>
      <c r="N21" s="29"/>
      <c r="O21" s="29"/>
      <c r="P21" s="29"/>
      <c r="Q21" s="29"/>
      <c r="R21" s="29"/>
      <c r="S21" s="29"/>
      <c r="T21" s="29"/>
    </row>
    <row r="22" spans="1:20" ht="12.75">
      <c r="A22" s="55"/>
      <c r="B22" s="35" t="s">
        <v>306</v>
      </c>
      <c r="C22" s="36">
        <v>2.189729140641171</v>
      </c>
      <c r="D22" s="36">
        <v>2.3047109118245</v>
      </c>
      <c r="E22" s="36">
        <v>16.429185492716496</v>
      </c>
      <c r="F22" s="36">
        <v>7.453488749487344</v>
      </c>
      <c r="G22" s="36">
        <v>25.7558167930901</v>
      </c>
      <c r="H22" s="36">
        <v>32.64424560320889</v>
      </c>
      <c r="I22" s="36">
        <v>33.64872963696129</v>
      </c>
      <c r="J22" s="29"/>
      <c r="K22" s="29"/>
      <c r="L22" s="31"/>
      <c r="M22" s="29"/>
      <c r="N22" s="29"/>
      <c r="O22" s="29"/>
      <c r="P22" s="29"/>
      <c r="Q22" s="29"/>
      <c r="R22" s="29"/>
      <c r="S22" s="29"/>
      <c r="T22" s="29"/>
    </row>
    <row r="23" spans="1:20" ht="25.5">
      <c r="A23" s="44" t="s">
        <v>725</v>
      </c>
      <c r="B23" s="1" t="s">
        <v>316</v>
      </c>
      <c r="C23" s="5">
        <v>9.218229013705031</v>
      </c>
      <c r="D23" s="5">
        <v>9.027231437394185</v>
      </c>
      <c r="E23" s="5">
        <v>8.938604844196588</v>
      </c>
      <c r="F23" s="5">
        <v>7.868016560231704</v>
      </c>
      <c r="G23" s="5">
        <v>8.189158016147635</v>
      </c>
      <c r="H23" s="5">
        <v>10.45510455104551</v>
      </c>
      <c r="I23" s="5">
        <v>9.922171945701358</v>
      </c>
      <c r="J23" s="29"/>
      <c r="K23" s="29"/>
      <c r="L23" s="31"/>
      <c r="M23" s="29"/>
      <c r="N23" s="29"/>
      <c r="O23" s="29"/>
      <c r="P23" s="29"/>
      <c r="Q23" s="29"/>
      <c r="R23" s="29"/>
      <c r="S23" s="29"/>
      <c r="T23" s="29"/>
    </row>
    <row r="24" spans="1:20" ht="38.25">
      <c r="A24" s="54" t="s">
        <v>23</v>
      </c>
      <c r="B24" s="41" t="s">
        <v>29</v>
      </c>
      <c r="C24" s="38">
        <v>18.533153127990037</v>
      </c>
      <c r="D24" s="38">
        <v>18.546192400168458</v>
      </c>
      <c r="E24" s="38">
        <v>12.549975038098665</v>
      </c>
      <c r="F24" s="38">
        <v>19.732336824898756</v>
      </c>
      <c r="G24" s="38">
        <v>10.563374336201</v>
      </c>
      <c r="H24" s="38">
        <v>9.956076134699854</v>
      </c>
      <c r="I24" s="38">
        <v>10.455787328158202</v>
      </c>
      <c r="J24" s="29"/>
      <c r="K24" s="29"/>
      <c r="L24" s="31"/>
      <c r="M24" s="29"/>
      <c r="N24" s="29"/>
      <c r="O24" s="29"/>
      <c r="P24" s="29"/>
      <c r="Q24" s="29"/>
      <c r="R24" s="29"/>
      <c r="S24" s="29"/>
      <c r="T24" s="29"/>
    </row>
    <row r="25" spans="1:20" ht="38.25">
      <c r="A25" s="48"/>
      <c r="B25" s="33" t="s">
        <v>30</v>
      </c>
      <c r="C25" s="29">
        <v>7.180133399659979</v>
      </c>
      <c r="D25" s="29">
        <v>7.132729662336032</v>
      </c>
      <c r="E25" s="29">
        <v>10.060015132896506</v>
      </c>
      <c r="F25" s="29">
        <v>8.050884731574078</v>
      </c>
      <c r="G25" s="29">
        <v>12.074598765692672</v>
      </c>
      <c r="H25" s="29">
        <v>20.863836017569547</v>
      </c>
      <c r="I25" s="29">
        <v>21.926362808447895</v>
      </c>
      <c r="J25" s="29"/>
      <c r="K25" s="29"/>
      <c r="L25" s="31"/>
      <c r="M25" s="29"/>
      <c r="N25" s="29"/>
      <c r="O25" s="29"/>
      <c r="P25" s="29"/>
      <c r="Q25" s="29"/>
      <c r="R25" s="29"/>
      <c r="S25" s="29"/>
      <c r="T25" s="29"/>
    </row>
    <row r="26" spans="1:20" ht="12.75">
      <c r="A26" s="55"/>
      <c r="B26" s="40" t="s">
        <v>410</v>
      </c>
      <c r="C26" s="36">
        <v>30.020634358203136</v>
      </c>
      <c r="D26" s="36">
        <v>30.072542126278034</v>
      </c>
      <c r="E26" s="36">
        <v>40.06315484002659</v>
      </c>
      <c r="F26" s="36">
        <v>31.076342686363745</v>
      </c>
      <c r="G26" s="36">
        <v>37.92751188295187</v>
      </c>
      <c r="H26" s="36">
        <v>36.45680819912152</v>
      </c>
      <c r="I26" s="36">
        <v>35.621666160718156</v>
      </c>
      <c r="J26" s="29"/>
      <c r="K26" s="29"/>
      <c r="L26" s="31"/>
      <c r="M26" s="29"/>
      <c r="N26" s="29"/>
      <c r="O26" s="29"/>
      <c r="P26" s="29"/>
      <c r="Q26" s="29"/>
      <c r="R26" s="29"/>
      <c r="S26" s="29"/>
      <c r="T26" s="29"/>
    </row>
    <row r="27" spans="1:16" ht="25.5">
      <c r="A27" s="48" t="s">
        <v>721</v>
      </c>
      <c r="B27" s="33" t="s">
        <v>434</v>
      </c>
      <c r="C27" s="29">
        <v>30.6602833040365</v>
      </c>
      <c r="D27" s="29">
        <v>30.88434366951509</v>
      </c>
      <c r="E27" s="29">
        <v>32.75271978154852</v>
      </c>
      <c r="F27" s="29">
        <v>33.9330830927245</v>
      </c>
      <c r="G27" s="29">
        <v>35.685158762991044</v>
      </c>
      <c r="H27" s="29">
        <v>20.805860805860807</v>
      </c>
      <c r="I27" s="29">
        <v>20.670925129274757</v>
      </c>
      <c r="J27" s="29"/>
      <c r="K27" s="29"/>
      <c r="L27" s="57"/>
      <c r="M27" s="57"/>
      <c r="N27" s="57"/>
      <c r="O27" s="57"/>
      <c r="P27" s="57"/>
    </row>
    <row r="28" spans="1:16" ht="38.25">
      <c r="A28" s="48"/>
      <c r="B28" s="33" t="s">
        <v>437</v>
      </c>
      <c r="C28" s="29">
        <v>8.905109421653957</v>
      </c>
      <c r="D28" s="29">
        <v>8.73173299838686</v>
      </c>
      <c r="E28" s="29">
        <v>10.424483485386425</v>
      </c>
      <c r="F28" s="29">
        <v>7.678641618851113</v>
      </c>
      <c r="G28" s="29">
        <v>9.344263679113865</v>
      </c>
      <c r="H28" s="29">
        <v>12.967032967032969</v>
      </c>
      <c r="I28" s="29">
        <v>13.188197975057575</v>
      </c>
      <c r="J28" s="29"/>
      <c r="K28" s="29"/>
      <c r="L28" s="57"/>
      <c r="M28" s="57"/>
      <c r="N28" s="57"/>
      <c r="O28" s="57"/>
      <c r="P28" s="57"/>
    </row>
    <row r="29" spans="1:16" ht="38.25">
      <c r="A29" s="55"/>
      <c r="B29" s="40" t="s">
        <v>438</v>
      </c>
      <c r="C29" s="36">
        <v>1.1039277762837612</v>
      </c>
      <c r="D29" s="36">
        <v>1.0987350662621245</v>
      </c>
      <c r="E29" s="36">
        <v>1.732003452858076</v>
      </c>
      <c r="F29" s="36">
        <v>0.9229246305128003</v>
      </c>
      <c r="G29" s="36">
        <v>1.5154457267807544</v>
      </c>
      <c r="H29" s="36">
        <v>2.6373626373626373</v>
      </c>
      <c r="I29" s="36">
        <v>2.6246034849867463</v>
      </c>
      <c r="J29" s="29"/>
      <c r="K29" s="29"/>
      <c r="L29" s="57"/>
      <c r="M29" s="57"/>
      <c r="N29" s="57"/>
      <c r="O29" s="57"/>
      <c r="P29" s="57"/>
    </row>
    <row r="30" spans="1:20" ht="18" customHeight="1">
      <c r="A30" s="58" t="s">
        <v>31</v>
      </c>
      <c r="B30" s="34" t="s">
        <v>441</v>
      </c>
      <c r="C30" s="29">
        <v>60.581269921473044</v>
      </c>
      <c r="D30" s="29">
        <v>60.57536491258997</v>
      </c>
      <c r="E30" s="29">
        <v>41.795994327927254</v>
      </c>
      <c r="F30" s="29">
        <v>55.496217681257406</v>
      </c>
      <c r="G30" s="29">
        <v>39.012776389609165</v>
      </c>
      <c r="H30" s="29">
        <v>36.72955974842767</v>
      </c>
      <c r="I30" s="29">
        <v>36.301165222587386</v>
      </c>
      <c r="J30" s="29"/>
      <c r="K30" s="29"/>
      <c r="L30" s="31"/>
      <c r="M30" s="29"/>
      <c r="N30" s="29"/>
      <c r="O30" s="29"/>
      <c r="P30" s="29"/>
      <c r="Q30" s="29"/>
      <c r="R30" s="29"/>
      <c r="S30" s="29"/>
      <c r="T30" s="29"/>
    </row>
    <row r="31" spans="1:20" ht="12.75">
      <c r="A31" s="59"/>
      <c r="B31" s="35" t="s">
        <v>457</v>
      </c>
      <c r="C31" s="36">
        <v>44.19466608416185</v>
      </c>
      <c r="D31" s="36">
        <v>44.28901045692356</v>
      </c>
      <c r="E31" s="36">
        <v>60.24191338462551</v>
      </c>
      <c r="F31" s="36">
        <v>48.609105313078125</v>
      </c>
      <c r="G31" s="36">
        <v>64.28209145317449</v>
      </c>
      <c r="H31" s="36">
        <v>61.07011070110702</v>
      </c>
      <c r="I31" s="36">
        <v>62.030769230769224</v>
      </c>
      <c r="J31" s="29"/>
      <c r="K31" s="29"/>
      <c r="L31" s="31"/>
      <c r="M31" s="29"/>
      <c r="N31" s="29"/>
      <c r="O31" s="29"/>
      <c r="P31" s="29"/>
      <c r="Q31" s="29"/>
      <c r="R31" s="29"/>
      <c r="S31" s="29"/>
      <c r="T31" s="29"/>
    </row>
    <row r="32" spans="1:20" ht="38.25">
      <c r="A32" s="43" t="s">
        <v>723</v>
      </c>
      <c r="B32" s="40" t="s">
        <v>724</v>
      </c>
      <c r="C32" s="36">
        <v>6.360548418259526</v>
      </c>
      <c r="D32" s="36">
        <v>6.5326835139670205</v>
      </c>
      <c r="E32" s="36">
        <v>18.328593714519464</v>
      </c>
      <c r="F32" s="36">
        <v>13.376477753936502</v>
      </c>
      <c r="G32" s="36">
        <v>18.935895379367988</v>
      </c>
      <c r="H32" s="36">
        <v>19.03367496339678</v>
      </c>
      <c r="I32" s="36">
        <v>19.601631661169936</v>
      </c>
      <c r="J32" s="29"/>
      <c r="K32" s="29"/>
      <c r="L32" s="31"/>
      <c r="M32" s="29"/>
      <c r="N32" s="29"/>
      <c r="O32" s="29"/>
      <c r="P32" s="29"/>
      <c r="Q32" s="29"/>
      <c r="R32" s="29"/>
      <c r="S32" s="29"/>
      <c r="T32" s="29"/>
    </row>
    <row r="33" spans="1:20" ht="18.75" customHeight="1">
      <c r="A33" s="60" t="s">
        <v>722</v>
      </c>
      <c r="B33" s="28" t="s">
        <v>481</v>
      </c>
      <c r="C33" s="29">
        <v>62.827342825108154</v>
      </c>
      <c r="D33" s="29">
        <v>63.15839391495424</v>
      </c>
      <c r="E33" s="29">
        <v>59.802388697568375</v>
      </c>
      <c r="F33" s="29">
        <v>64.46588917133197</v>
      </c>
      <c r="G33" s="29">
        <v>64.09381495862259</v>
      </c>
      <c r="H33" s="29">
        <v>51.80080035571365</v>
      </c>
      <c r="I33" s="29">
        <v>52.07469427643221</v>
      </c>
      <c r="J33" s="29"/>
      <c r="K33" s="29"/>
      <c r="L33" s="31"/>
      <c r="M33" s="29"/>
      <c r="N33" s="29"/>
      <c r="O33" s="29"/>
      <c r="P33" s="29"/>
      <c r="Q33" s="29"/>
      <c r="R33" s="29"/>
      <c r="S33" s="29"/>
      <c r="T33" s="29"/>
    </row>
    <row r="34" spans="1:20" ht="25.5">
      <c r="A34" s="59"/>
      <c r="B34" s="35" t="s">
        <v>491</v>
      </c>
      <c r="C34" s="36">
        <v>5.349556117063864</v>
      </c>
      <c r="D34" s="36">
        <v>5.3305222031543265</v>
      </c>
      <c r="E34" s="36">
        <v>10.53340265389642</v>
      </c>
      <c r="F34" s="36">
        <v>6.938402992453942</v>
      </c>
      <c r="G34" s="36">
        <v>8.327450288269208</v>
      </c>
      <c r="H34" s="36">
        <v>11.516229435304579</v>
      </c>
      <c r="I34" s="36">
        <v>12.186682866274003</v>
      </c>
      <c r="J34" s="29"/>
      <c r="K34" s="29"/>
      <c r="L34" s="31"/>
      <c r="M34" s="29"/>
      <c r="N34" s="29"/>
      <c r="O34" s="29"/>
      <c r="P34" s="29"/>
      <c r="Q34" s="29"/>
      <c r="R34" s="29"/>
      <c r="S34" s="29"/>
      <c r="T34" s="29"/>
    </row>
    <row r="35" spans="1:20" ht="38.25">
      <c r="A35" s="48" t="s">
        <v>24</v>
      </c>
      <c r="B35" s="28" t="s">
        <v>494</v>
      </c>
      <c r="C35" s="29">
        <v>8.46272484714327</v>
      </c>
      <c r="D35" s="29">
        <v>8.611815161680184</v>
      </c>
      <c r="E35" s="29">
        <v>13.95303690843008</v>
      </c>
      <c r="F35" s="29">
        <v>10.850673202255328</v>
      </c>
      <c r="G35" s="29">
        <v>13.98154684864886</v>
      </c>
      <c r="H35" s="29">
        <v>5.66546762589928</v>
      </c>
      <c r="I35" s="29">
        <v>5.576257652382219</v>
      </c>
      <c r="J35" s="29"/>
      <c r="K35" s="1"/>
      <c r="L35" s="31"/>
      <c r="M35" s="29"/>
      <c r="N35" s="29"/>
      <c r="O35" s="29"/>
      <c r="P35" s="29"/>
      <c r="Q35" s="29"/>
      <c r="R35" s="29"/>
      <c r="S35" s="29"/>
      <c r="T35" s="29"/>
    </row>
    <row r="36" spans="1:20" ht="38.25">
      <c r="A36" s="48"/>
      <c r="B36" s="28" t="s">
        <v>497</v>
      </c>
      <c r="C36" s="29">
        <v>18.58696941812415</v>
      </c>
      <c r="D36" s="29">
        <v>18.73494582685832</v>
      </c>
      <c r="E36" s="29">
        <v>22.70679309719824</v>
      </c>
      <c r="F36" s="29">
        <v>21.912596073652722</v>
      </c>
      <c r="G36" s="29">
        <v>24.94656234066753</v>
      </c>
      <c r="H36" s="29">
        <v>15.467625899280577</v>
      </c>
      <c r="I36" s="29">
        <v>15.275485759914826</v>
      </c>
      <c r="J36" s="29"/>
      <c r="K36" s="5"/>
      <c r="L36" s="31"/>
      <c r="M36" s="29"/>
      <c r="N36" s="29"/>
      <c r="O36" s="29"/>
      <c r="P36" s="29"/>
      <c r="Q36" s="29"/>
      <c r="R36" s="29"/>
      <c r="S36" s="29"/>
      <c r="T36" s="29"/>
    </row>
    <row r="37" spans="1:20" ht="25.5">
      <c r="A37" s="48"/>
      <c r="B37" s="28" t="s">
        <v>498</v>
      </c>
      <c r="C37" s="29">
        <v>9.394136340795137</v>
      </c>
      <c r="D37" s="29">
        <v>9.475262798353185</v>
      </c>
      <c r="E37" s="29">
        <v>8.257176109208505</v>
      </c>
      <c r="F37" s="29">
        <v>11.531772349765527</v>
      </c>
      <c r="G37" s="29">
        <v>9.131956700788328</v>
      </c>
      <c r="H37" s="29">
        <v>9.037769784172662</v>
      </c>
      <c r="I37" s="29">
        <v>8.996539792387544</v>
      </c>
      <c r="J37" s="29"/>
      <c r="K37" s="5"/>
      <c r="L37" s="31"/>
      <c r="M37" s="29"/>
      <c r="N37" s="29"/>
      <c r="O37" s="29"/>
      <c r="P37" s="29"/>
      <c r="Q37" s="29"/>
      <c r="R37" s="29"/>
      <c r="S37" s="29"/>
      <c r="T37" s="29"/>
    </row>
    <row r="38" spans="1:20" ht="25.5">
      <c r="A38" s="48"/>
      <c r="B38" s="28" t="s">
        <v>499</v>
      </c>
      <c r="C38" s="29">
        <v>6.9828394053325304</v>
      </c>
      <c r="D38" s="29">
        <v>6.978120144969796</v>
      </c>
      <c r="E38" s="29">
        <v>5.475593120093106</v>
      </c>
      <c r="F38" s="29">
        <v>7.003825466821816</v>
      </c>
      <c r="G38" s="29">
        <v>5.388379024983331</v>
      </c>
      <c r="H38" s="29">
        <v>4.901079136690647</v>
      </c>
      <c r="I38" s="29">
        <v>4.7058823529411775</v>
      </c>
      <c r="J38" s="29"/>
      <c r="K38" s="5"/>
      <c r="L38" s="31"/>
      <c r="M38" s="29"/>
      <c r="N38" s="29"/>
      <c r="O38" s="29"/>
      <c r="P38" s="29"/>
      <c r="Q38" s="29"/>
      <c r="R38" s="29"/>
      <c r="S38" s="29"/>
      <c r="T38" s="29"/>
    </row>
    <row r="39" spans="1:20" ht="38.25">
      <c r="A39" s="48"/>
      <c r="B39" s="28" t="s">
        <v>500</v>
      </c>
      <c r="C39" s="29">
        <v>7.147328142906198</v>
      </c>
      <c r="D39" s="29">
        <v>7.109404284707027</v>
      </c>
      <c r="E39" s="29">
        <v>4.1802684422906315</v>
      </c>
      <c r="F39" s="29">
        <v>5.523954114374466</v>
      </c>
      <c r="G39" s="29">
        <v>4.438757500882456</v>
      </c>
      <c r="H39" s="29">
        <v>5.305755395683454</v>
      </c>
      <c r="I39" s="29">
        <v>5.504391801969657</v>
      </c>
      <c r="J39" s="29"/>
      <c r="K39" s="5"/>
      <c r="L39" s="31"/>
      <c r="M39" s="29"/>
      <c r="N39" s="29"/>
      <c r="O39" s="29"/>
      <c r="P39" s="29"/>
      <c r="Q39" s="29"/>
      <c r="R39" s="29"/>
      <c r="S39" s="29"/>
      <c r="T39" s="29"/>
    </row>
    <row r="40" spans="1:20" ht="25.5">
      <c r="A40" s="48"/>
      <c r="B40" s="28" t="s">
        <v>501</v>
      </c>
      <c r="C40" s="29">
        <v>11.683765855041761</v>
      </c>
      <c r="D40" s="29">
        <v>11.6505865078416</v>
      </c>
      <c r="E40" s="29">
        <v>8.409808541692502</v>
      </c>
      <c r="F40" s="29">
        <v>9.449989262723673</v>
      </c>
      <c r="G40" s="29">
        <v>8.74955877162019</v>
      </c>
      <c r="H40" s="29">
        <v>12.140287769784171</v>
      </c>
      <c r="I40" s="29">
        <v>12.299707213202025</v>
      </c>
      <c r="J40" s="29"/>
      <c r="K40" s="5"/>
      <c r="L40" s="31"/>
      <c r="M40" s="29"/>
      <c r="N40" s="29"/>
      <c r="O40" s="29"/>
      <c r="P40" s="29"/>
      <c r="Q40" s="29"/>
      <c r="R40" s="29"/>
      <c r="S40" s="29"/>
      <c r="T40" s="29"/>
    </row>
    <row r="41" spans="1:20" ht="12.75">
      <c r="A41" s="48"/>
      <c r="B41" s="28" t="s">
        <v>502</v>
      </c>
      <c r="C41" s="29">
        <v>9.0676796435854</v>
      </c>
      <c r="D41" s="29">
        <v>9.016536628818157</v>
      </c>
      <c r="E41" s="29">
        <v>5.4898547130033295</v>
      </c>
      <c r="F41" s="29">
        <v>5.98678066491208</v>
      </c>
      <c r="G41" s="29">
        <v>5.803133702004158</v>
      </c>
      <c r="H41" s="29">
        <v>8.318345323741006</v>
      </c>
      <c r="I41" s="29">
        <v>8.432259781740752</v>
      </c>
      <c r="J41" s="29"/>
      <c r="K41" s="5"/>
      <c r="L41" s="31"/>
      <c r="M41" s="29"/>
      <c r="N41" s="29"/>
      <c r="O41" s="29"/>
      <c r="P41" s="29"/>
      <c r="Q41" s="29"/>
      <c r="R41" s="29"/>
      <c r="S41" s="29"/>
      <c r="T41" s="29"/>
    </row>
    <row r="42" spans="1:20" ht="25.5">
      <c r="A42" s="55"/>
      <c r="B42" s="35" t="s">
        <v>541</v>
      </c>
      <c r="C42" s="36">
        <v>3.733803935274719</v>
      </c>
      <c r="D42" s="36">
        <v>3.7281960130069467</v>
      </c>
      <c r="E42" s="36">
        <v>7.985204193576083</v>
      </c>
      <c r="F42" s="36">
        <v>4.7238085368837925</v>
      </c>
      <c r="G42" s="36">
        <v>6.8738479036749425</v>
      </c>
      <c r="H42" s="36">
        <v>11.33093525179856</v>
      </c>
      <c r="I42" s="36">
        <v>11.937716262975778</v>
      </c>
      <c r="J42" s="29"/>
      <c r="K42" s="5"/>
      <c r="L42" s="31"/>
      <c r="M42" s="29"/>
      <c r="N42" s="29"/>
      <c r="O42" s="29"/>
      <c r="P42" s="29"/>
      <c r="Q42" s="29"/>
      <c r="R42" s="29"/>
      <c r="S42" s="29"/>
      <c r="T42" s="29"/>
    </row>
    <row r="43" spans="1:20" ht="25.5" customHeight="1">
      <c r="A43" s="48" t="s">
        <v>553</v>
      </c>
      <c r="B43" s="28" t="s">
        <v>548</v>
      </c>
      <c r="C43" s="29">
        <v>49.54628649648726</v>
      </c>
      <c r="D43" s="29">
        <v>49.14279575699045</v>
      </c>
      <c r="E43" s="29">
        <v>22.159446296662153</v>
      </c>
      <c r="F43" s="29">
        <v>40.17130086886419</v>
      </c>
      <c r="G43" s="29">
        <v>23.67978927283933</v>
      </c>
      <c r="H43" s="29">
        <v>19.39970717423133</v>
      </c>
      <c r="I43" s="29">
        <v>18.42025272482522</v>
      </c>
      <c r="J43" s="29"/>
      <c r="K43" s="29"/>
      <c r="L43" s="56"/>
      <c r="M43" s="56"/>
      <c r="N43" s="56"/>
      <c r="O43" s="56"/>
      <c r="P43" s="29"/>
      <c r="Q43" s="29"/>
      <c r="R43" s="29"/>
      <c r="S43" s="29"/>
      <c r="T43" s="29"/>
    </row>
    <row r="44" spans="1:20" ht="41.25" customHeight="1">
      <c r="A44" s="55"/>
      <c r="B44" s="35" t="s">
        <v>552</v>
      </c>
      <c r="C44" s="36">
        <v>2.0479698621567626</v>
      </c>
      <c r="D44" s="36">
        <v>2.1097892093299895</v>
      </c>
      <c r="E44" s="36">
        <v>9.771129286253576</v>
      </c>
      <c r="F44" s="36">
        <v>4.357348934213295</v>
      </c>
      <c r="G44" s="36">
        <v>8.792117993701824</v>
      </c>
      <c r="H44" s="36">
        <v>10.322108345534406</v>
      </c>
      <c r="I44" s="36">
        <v>11.068652568500587</v>
      </c>
      <c r="J44" s="29"/>
      <c r="K44" s="29"/>
      <c r="L44" s="56"/>
      <c r="M44" s="56"/>
      <c r="N44" s="56"/>
      <c r="O44" s="56"/>
      <c r="P44" s="29"/>
      <c r="Q44" s="29"/>
      <c r="R44" s="29"/>
      <c r="S44" s="29"/>
      <c r="T44" s="29"/>
    </row>
    <row r="45" spans="1:20" ht="25.5">
      <c r="A45" s="43" t="s">
        <v>25</v>
      </c>
      <c r="B45" s="35" t="s">
        <v>617</v>
      </c>
      <c r="C45" s="36">
        <v>3.45</v>
      </c>
      <c r="D45" s="36">
        <v>3.77</v>
      </c>
      <c r="E45" s="36">
        <v>86.63</v>
      </c>
      <c r="F45" s="36">
        <v>35.17</v>
      </c>
      <c r="G45" s="36">
        <v>99.24</v>
      </c>
      <c r="H45" s="36">
        <v>101.625</v>
      </c>
      <c r="I45" s="36">
        <v>102.12569316081331</v>
      </c>
      <c r="J45" s="29"/>
      <c r="K45" s="29"/>
      <c r="L45" s="31"/>
      <c r="M45" s="29"/>
      <c r="N45" s="29"/>
      <c r="O45" s="29"/>
      <c r="P45" s="29"/>
      <c r="Q45" s="29"/>
      <c r="R45" s="29"/>
      <c r="S45" s="29"/>
      <c r="T45" s="29"/>
    </row>
    <row r="46" spans="1:20" ht="12.75">
      <c r="A46" s="48" t="s">
        <v>26</v>
      </c>
      <c r="B46" s="28" t="s">
        <v>620</v>
      </c>
      <c r="C46" s="29">
        <v>29.082124658425286</v>
      </c>
      <c r="D46" s="29">
        <v>28.85187364852803</v>
      </c>
      <c r="E46" s="29">
        <v>22.665963921508773</v>
      </c>
      <c r="F46" s="29">
        <v>24.431298910790712</v>
      </c>
      <c r="G46" s="29">
        <v>20.079813311369964</v>
      </c>
      <c r="H46" s="29">
        <v>33.70337477797513</v>
      </c>
      <c r="I46" s="29">
        <v>33.81422090937862</v>
      </c>
      <c r="J46" s="29"/>
      <c r="K46" s="29"/>
      <c r="L46" s="31"/>
      <c r="M46" s="29"/>
      <c r="N46" s="29"/>
      <c r="O46" s="29"/>
      <c r="P46" s="29"/>
      <c r="Q46" s="29"/>
      <c r="R46" s="29"/>
      <c r="S46" s="29"/>
      <c r="T46" s="29"/>
    </row>
    <row r="47" spans="1:20" ht="12.75">
      <c r="A47" s="48"/>
      <c r="B47" s="28" t="s">
        <v>621</v>
      </c>
      <c r="C47" s="29">
        <v>16.565959638090742</v>
      </c>
      <c r="D47" s="29">
        <v>16.63029907246382</v>
      </c>
      <c r="E47" s="29">
        <v>9.83658790197182</v>
      </c>
      <c r="F47" s="29">
        <v>15.075885076184722</v>
      </c>
      <c r="G47" s="29">
        <v>10.153645526924736</v>
      </c>
      <c r="H47" s="29">
        <v>14.698046181172291</v>
      </c>
      <c r="I47" s="29">
        <v>14.603333684987868</v>
      </c>
      <c r="J47" s="29"/>
      <c r="K47" s="29"/>
      <c r="L47" s="31"/>
      <c r="M47" s="29"/>
      <c r="N47" s="29"/>
      <c r="O47" s="29"/>
      <c r="P47" s="29"/>
      <c r="Q47" s="29"/>
      <c r="R47" s="29"/>
      <c r="S47" s="29"/>
      <c r="T47" s="29"/>
    </row>
    <row r="48" spans="1:20" ht="25.5">
      <c r="A48" s="55"/>
      <c r="B48" s="35" t="s">
        <v>1</v>
      </c>
      <c r="C48" s="36">
        <f aca="true" t="shared" si="0" ref="C48:I48">C46+C47</f>
        <v>45.64808429651603</v>
      </c>
      <c r="D48" s="36">
        <f t="shared" si="0"/>
        <v>45.482172720991855</v>
      </c>
      <c r="E48" s="36">
        <f t="shared" si="0"/>
        <v>32.502551823480594</v>
      </c>
      <c r="F48" s="36">
        <f t="shared" si="0"/>
        <v>39.507183986975434</v>
      </c>
      <c r="G48" s="36">
        <f t="shared" si="0"/>
        <v>30.233458838294702</v>
      </c>
      <c r="H48" s="36">
        <f t="shared" si="0"/>
        <v>48.401420959147416</v>
      </c>
      <c r="I48" s="36">
        <f t="shared" si="0"/>
        <v>48.417554594366486</v>
      </c>
      <c r="J48" s="29"/>
      <c r="K48" s="29"/>
      <c r="L48" s="31"/>
      <c r="M48" s="29"/>
      <c r="N48" s="29"/>
      <c r="O48" s="29"/>
      <c r="P48" s="29"/>
      <c r="Q48" s="29"/>
      <c r="R48" s="29"/>
      <c r="S48" s="29"/>
      <c r="T48" s="29"/>
    </row>
    <row r="49" spans="1:20" ht="12.75">
      <c r="A49" s="48" t="s">
        <v>27</v>
      </c>
      <c r="B49" s="33" t="s">
        <v>643</v>
      </c>
      <c r="C49" s="29">
        <v>68.86490254715098</v>
      </c>
      <c r="D49" s="29">
        <v>68.7195177138495</v>
      </c>
      <c r="E49" s="29">
        <v>39.68548824085406</v>
      </c>
      <c r="F49" s="29">
        <v>67.957584550853</v>
      </c>
      <c r="G49" s="29">
        <v>37.17105540874822</v>
      </c>
      <c r="H49" s="29">
        <v>24.137931034482758</v>
      </c>
      <c r="I49" s="29">
        <v>22.700612590693837</v>
      </c>
      <c r="J49" s="29"/>
      <c r="K49" s="29"/>
      <c r="L49" s="31"/>
      <c r="M49" s="29"/>
      <c r="N49" s="29"/>
      <c r="O49" s="29"/>
      <c r="P49" s="29"/>
      <c r="Q49" s="29"/>
      <c r="R49" s="29"/>
      <c r="S49" s="29"/>
      <c r="T49" s="29"/>
    </row>
    <row r="50" spans="1:20" ht="38.25">
      <c r="A50" s="48"/>
      <c r="B50" s="28" t="s">
        <v>648</v>
      </c>
      <c r="C50" s="29">
        <v>13.24314909991586</v>
      </c>
      <c r="D50" s="29">
        <v>13.214148821986846</v>
      </c>
      <c r="E50" s="29">
        <v>25.283823786191682</v>
      </c>
      <c r="F50" s="29">
        <v>11.5701020745622</v>
      </c>
      <c r="G50" s="29">
        <v>28.506420593176696</v>
      </c>
      <c r="H50" s="29">
        <v>18.1951577402788</v>
      </c>
      <c r="I50" s="29">
        <v>15.184428900377982</v>
      </c>
      <c r="J50" s="29"/>
      <c r="K50" s="29"/>
      <c r="L50" s="31"/>
      <c r="M50" s="29"/>
      <c r="N50" s="29"/>
      <c r="O50" s="29"/>
      <c r="P50" s="29"/>
      <c r="Q50" s="29"/>
      <c r="R50" s="29"/>
      <c r="S50" s="29"/>
      <c r="T50" s="29"/>
    </row>
    <row r="51" spans="1:20" ht="25.5">
      <c r="A51" s="48"/>
      <c r="B51" s="28" t="s">
        <v>649</v>
      </c>
      <c r="C51" s="29">
        <v>5.949647918616743</v>
      </c>
      <c r="D51" s="29">
        <v>6.054570177425761</v>
      </c>
      <c r="E51" s="29">
        <v>12.744341764089128</v>
      </c>
      <c r="F51" s="29">
        <v>6.606730663234117</v>
      </c>
      <c r="G51" s="29">
        <v>12.847940429052656</v>
      </c>
      <c r="H51" s="29">
        <v>46.808510638297875</v>
      </c>
      <c r="I51" s="29">
        <v>50.72772298735717</v>
      </c>
      <c r="J51" s="29"/>
      <c r="K51" s="29"/>
      <c r="L51" s="31"/>
      <c r="M51" s="29"/>
      <c r="N51" s="29"/>
      <c r="O51" s="29"/>
      <c r="P51" s="29"/>
      <c r="Q51" s="29"/>
      <c r="R51" s="29"/>
      <c r="S51" s="29"/>
      <c r="T51" s="29"/>
    </row>
    <row r="52" spans="1:20" ht="12.75">
      <c r="A52" s="55"/>
      <c r="B52" s="35" t="s">
        <v>650</v>
      </c>
      <c r="C52" s="36">
        <v>9.885849687045182</v>
      </c>
      <c r="D52" s="36">
        <v>9.962483302509893</v>
      </c>
      <c r="E52" s="36">
        <v>20.186431382643406</v>
      </c>
      <c r="F52" s="36">
        <v>12.295102046724695</v>
      </c>
      <c r="G52" s="36">
        <v>19.97517877194019</v>
      </c>
      <c r="H52" s="36">
        <v>8.804108584005869</v>
      </c>
      <c r="I52" s="36">
        <v>9.19754963722466</v>
      </c>
      <c r="J52" s="29"/>
      <c r="K52" s="29"/>
      <c r="L52" s="31"/>
      <c r="M52" s="29"/>
      <c r="N52" s="29"/>
      <c r="O52" s="29"/>
      <c r="P52" s="29"/>
      <c r="Q52" s="29"/>
      <c r="R52" s="29"/>
      <c r="S52" s="29"/>
      <c r="T52" s="29"/>
    </row>
    <row r="53" spans="1:20" ht="12.75">
      <c r="A53" s="44"/>
      <c r="B53" s="28"/>
      <c r="C53" s="29"/>
      <c r="D53" s="29"/>
      <c r="E53" s="29"/>
      <c r="F53" s="29"/>
      <c r="G53" s="29"/>
      <c r="H53" s="29"/>
      <c r="I53" s="29"/>
      <c r="J53" s="29"/>
      <c r="K53" s="29"/>
      <c r="L53" s="31"/>
      <c r="M53" s="29"/>
      <c r="N53" s="29"/>
      <c r="O53" s="29"/>
      <c r="P53" s="29"/>
      <c r="Q53" s="29"/>
      <c r="R53" s="29"/>
      <c r="S53" s="29"/>
      <c r="T53" s="29"/>
    </row>
  </sheetData>
  <mergeCells count="27">
    <mergeCell ref="O27:O29"/>
    <mergeCell ref="P27:P29"/>
    <mergeCell ref="A35:A42"/>
    <mergeCell ref="L27:L29"/>
    <mergeCell ref="M27:M29"/>
    <mergeCell ref="A30:A31"/>
    <mergeCell ref="A33:A34"/>
    <mergeCell ref="N27:N29"/>
    <mergeCell ref="A46:A48"/>
    <mergeCell ref="A49:A52"/>
    <mergeCell ref="L43:O43"/>
    <mergeCell ref="L44:O44"/>
    <mergeCell ref="A43:A44"/>
    <mergeCell ref="A24:A26"/>
    <mergeCell ref="A27:A29"/>
    <mergeCell ref="A11:A12"/>
    <mergeCell ref="A13:A15"/>
    <mergeCell ref="A17:A18"/>
    <mergeCell ref="A19:A22"/>
    <mergeCell ref="A2:A3"/>
    <mergeCell ref="A5:A9"/>
    <mergeCell ref="L5:O5"/>
    <mergeCell ref="L6:O6"/>
    <mergeCell ref="L7:O7"/>
    <mergeCell ref="L8:O8"/>
    <mergeCell ref="L9:O9"/>
    <mergeCell ref="M2:R2"/>
  </mergeCells>
  <printOptions/>
  <pageMargins left="0.75" right="0.91"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AZ20"/>
  <sheetViews>
    <sheetView workbookViewId="0" topLeftCell="A1">
      <pane ySplit="1" topLeftCell="BM2" activePane="bottomLeft" state="frozen"/>
      <selection pane="topLeft" activeCell="A1" sqref="A1"/>
      <selection pane="bottomLeft" activeCell="B20" sqref="B20"/>
    </sheetView>
  </sheetViews>
  <sheetFormatPr defaultColWidth="9.140625" defaultRowHeight="12.75"/>
  <cols>
    <col min="4" max="4" width="10.140625" style="0" bestFit="1" customWidth="1"/>
    <col min="5" max="7" width="9.28125" style="0" bestFit="1" customWidth="1"/>
    <col min="8" max="8" width="10.140625" style="0" bestFit="1" customWidth="1"/>
    <col min="9" max="9" width="9.28125" style="0" bestFit="1" customWidth="1"/>
    <col min="10" max="10" width="10.140625" style="0" bestFit="1" customWidth="1"/>
    <col min="11" max="12" width="9.28125" style="0" bestFit="1" customWidth="1"/>
    <col min="13" max="13" width="10.140625" style="0" bestFit="1" customWidth="1"/>
    <col min="14" max="29" width="9.28125" style="0" bestFit="1" customWidth="1"/>
  </cols>
  <sheetData>
    <row r="1" spans="1:29" s="1" customFormat="1" ht="89.25" customHeight="1">
      <c r="A1" s="1" t="s">
        <v>379</v>
      </c>
      <c r="D1" s="1" t="s">
        <v>73</v>
      </c>
      <c r="E1" s="1" t="s">
        <v>348</v>
      </c>
      <c r="F1" s="1" t="s">
        <v>380</v>
      </c>
      <c r="G1" s="1" t="s">
        <v>381</v>
      </c>
      <c r="H1" s="1" t="s">
        <v>351</v>
      </c>
      <c r="I1" s="1" t="s">
        <v>382</v>
      </c>
      <c r="J1" s="1" t="s">
        <v>383</v>
      </c>
      <c r="K1" s="1" t="s">
        <v>384</v>
      </c>
      <c r="L1" s="1" t="s">
        <v>385</v>
      </c>
      <c r="M1" s="1" t="s">
        <v>386</v>
      </c>
      <c r="N1" s="1" t="s">
        <v>387</v>
      </c>
      <c r="O1" s="1" t="s">
        <v>388</v>
      </c>
      <c r="P1" s="1" t="s">
        <v>389</v>
      </c>
      <c r="Q1" s="1" t="s">
        <v>390</v>
      </c>
      <c r="R1" s="1" t="s">
        <v>391</v>
      </c>
      <c r="S1" s="1" t="s">
        <v>392</v>
      </c>
      <c r="T1" s="1" t="s">
        <v>393</v>
      </c>
      <c r="U1" s="1" t="s">
        <v>394</v>
      </c>
      <c r="V1" s="1" t="s">
        <v>395</v>
      </c>
      <c r="W1" s="1" t="s">
        <v>396</v>
      </c>
      <c r="X1" s="1" t="s">
        <v>367</v>
      </c>
      <c r="Y1" s="1" t="s">
        <v>397</v>
      </c>
      <c r="Z1" s="1" t="s">
        <v>398</v>
      </c>
      <c r="AA1" s="1" t="s">
        <v>399</v>
      </c>
      <c r="AB1" s="1" t="s">
        <v>400</v>
      </c>
      <c r="AC1" s="1" t="s">
        <v>401</v>
      </c>
    </row>
    <row r="2" spans="1:52" ht="12.75">
      <c r="A2" t="s">
        <v>85</v>
      </c>
      <c r="D2" s="2">
        <v>51107639</v>
      </c>
      <c r="E2" s="2">
        <v>6502612</v>
      </c>
      <c r="F2" s="2">
        <v>3126340</v>
      </c>
      <c r="G2" s="2">
        <v>3376272</v>
      </c>
      <c r="H2" s="2">
        <v>39512346</v>
      </c>
      <c r="I2" s="2">
        <v>3886348</v>
      </c>
      <c r="J2" s="2">
        <v>25307282</v>
      </c>
      <c r="K2" s="2">
        <v>5630317</v>
      </c>
      <c r="L2" s="2">
        <v>4526140</v>
      </c>
      <c r="M2" s="2">
        <v>10883434</v>
      </c>
      <c r="N2" s="2">
        <v>4267391</v>
      </c>
      <c r="O2" s="2">
        <v>4939515</v>
      </c>
      <c r="P2" s="2">
        <v>2045867</v>
      </c>
      <c r="Q2" s="2">
        <v>1062706</v>
      </c>
      <c r="R2" s="2">
        <v>1604617</v>
      </c>
      <c r="S2" s="2">
        <v>226325</v>
      </c>
      <c r="T2" s="2">
        <v>5379201</v>
      </c>
      <c r="U2" s="2">
        <v>1578396</v>
      </c>
      <c r="V2" s="2">
        <v>2350272</v>
      </c>
      <c r="W2" s="2">
        <v>1450533</v>
      </c>
      <c r="X2" s="2">
        <v>5092681</v>
      </c>
      <c r="Y2" s="2">
        <v>925229</v>
      </c>
      <c r="Z2" s="2">
        <v>1375238</v>
      </c>
      <c r="AA2" s="2">
        <v>316803</v>
      </c>
      <c r="AB2" s="2">
        <v>197288</v>
      </c>
      <c r="AC2" s="2">
        <v>2278123</v>
      </c>
      <c r="AD2" s="2"/>
      <c r="AE2" s="2"/>
      <c r="AF2" s="2"/>
      <c r="AG2" s="2"/>
      <c r="AH2" s="2"/>
      <c r="AI2" s="2"/>
      <c r="AJ2" s="2"/>
      <c r="AK2" s="2"/>
      <c r="AL2" s="2"/>
      <c r="AM2" s="2"/>
      <c r="AN2" s="2"/>
      <c r="AO2" s="2"/>
      <c r="AP2" s="2"/>
      <c r="AQ2" s="2"/>
      <c r="AR2" s="2"/>
      <c r="AS2" s="2"/>
      <c r="AT2" s="2"/>
      <c r="AU2" s="2"/>
      <c r="AV2" s="2"/>
      <c r="AW2" s="2"/>
      <c r="AX2" s="2"/>
      <c r="AY2" s="2"/>
      <c r="AZ2" s="2"/>
    </row>
    <row r="3" spans="1:52" ht="12.75">
      <c r="A3" t="s">
        <v>86</v>
      </c>
      <c r="D3" s="2">
        <v>48248150</v>
      </c>
      <c r="E3" s="2">
        <v>6150264</v>
      </c>
      <c r="F3" s="2">
        <v>2939465</v>
      </c>
      <c r="G3" s="2">
        <v>3210799</v>
      </c>
      <c r="H3" s="2">
        <v>37260699</v>
      </c>
      <c r="I3" s="2">
        <v>3653726</v>
      </c>
      <c r="J3" s="2">
        <v>23878506</v>
      </c>
      <c r="K3" s="2">
        <v>5312881</v>
      </c>
      <c r="L3" s="2">
        <v>4266173</v>
      </c>
      <c r="M3" s="2">
        <v>10291062</v>
      </c>
      <c r="N3" s="2">
        <v>4008390</v>
      </c>
      <c r="O3" s="2">
        <v>4681960</v>
      </c>
      <c r="P3" s="2">
        <v>1953824</v>
      </c>
      <c r="Q3" s="2">
        <v>1001362</v>
      </c>
      <c r="R3" s="2">
        <v>1512152</v>
      </c>
      <c r="S3" s="2">
        <v>214622</v>
      </c>
      <c r="T3" s="2">
        <v>5046507</v>
      </c>
      <c r="U3" s="2">
        <v>1479521</v>
      </c>
      <c r="V3" s="2">
        <v>2204678</v>
      </c>
      <c r="W3" s="2">
        <v>1362308</v>
      </c>
      <c r="X3" s="2">
        <v>4837187</v>
      </c>
      <c r="Y3" s="2">
        <v>873501</v>
      </c>
      <c r="Z3" s="2">
        <v>1309621</v>
      </c>
      <c r="AA3" s="2">
        <v>295773</v>
      </c>
      <c r="AB3" s="2">
        <v>182901</v>
      </c>
      <c r="AC3" s="2">
        <v>2175391</v>
      </c>
      <c r="AD3" s="2"/>
      <c r="AE3" s="2"/>
      <c r="AF3" s="2"/>
      <c r="AG3" s="2"/>
      <c r="AH3" s="2"/>
      <c r="AI3" s="2"/>
      <c r="AJ3" s="2"/>
      <c r="AK3" s="2"/>
      <c r="AL3" s="2"/>
      <c r="AM3" s="2"/>
      <c r="AN3" s="2"/>
      <c r="AO3" s="2"/>
      <c r="AP3" s="2"/>
      <c r="AQ3" s="2"/>
      <c r="AR3" s="2"/>
      <c r="AS3" s="2"/>
      <c r="AT3" s="2"/>
      <c r="AU3" s="2"/>
      <c r="AV3" s="2"/>
      <c r="AW3" s="2"/>
      <c r="AX3" s="2"/>
      <c r="AY3" s="2"/>
      <c r="AZ3" s="2"/>
    </row>
    <row r="4" spans="1:52" ht="12.75">
      <c r="A4" t="s">
        <v>86</v>
      </c>
      <c r="B4" t="s">
        <v>87</v>
      </c>
      <c r="D4" s="2">
        <v>2718392</v>
      </c>
      <c r="E4" s="2">
        <v>488714</v>
      </c>
      <c r="F4" s="2">
        <v>143070</v>
      </c>
      <c r="G4" s="2">
        <v>345644</v>
      </c>
      <c r="H4" s="2">
        <v>1596608</v>
      </c>
      <c r="I4" s="2">
        <v>76071</v>
      </c>
      <c r="J4" s="2">
        <v>859055</v>
      </c>
      <c r="K4" s="2">
        <v>157672</v>
      </c>
      <c r="L4" s="2">
        <v>157679</v>
      </c>
      <c r="M4" s="2">
        <v>417974</v>
      </c>
      <c r="N4" s="2">
        <v>125730</v>
      </c>
      <c r="O4" s="2">
        <v>271288</v>
      </c>
      <c r="P4" s="2">
        <v>152765</v>
      </c>
      <c r="Q4" s="2">
        <v>43367</v>
      </c>
      <c r="R4" s="2">
        <v>65616</v>
      </c>
      <c r="S4" s="2">
        <v>9540</v>
      </c>
      <c r="T4" s="2">
        <v>390194</v>
      </c>
      <c r="U4" s="2">
        <v>120723</v>
      </c>
      <c r="V4" s="2">
        <v>174353</v>
      </c>
      <c r="W4" s="2">
        <v>95118</v>
      </c>
      <c r="X4" s="2">
        <v>633070</v>
      </c>
      <c r="Y4" s="2">
        <v>88932</v>
      </c>
      <c r="Z4" s="2">
        <v>145997</v>
      </c>
      <c r="AA4" s="2">
        <v>26857</v>
      </c>
      <c r="AB4" s="2">
        <v>9011</v>
      </c>
      <c r="AC4" s="2">
        <v>362273</v>
      </c>
      <c r="AD4" s="2"/>
      <c r="AE4" s="2"/>
      <c r="AF4" s="2"/>
      <c r="AG4" s="2"/>
      <c r="AH4" s="2"/>
      <c r="AI4" s="2"/>
      <c r="AJ4" s="2"/>
      <c r="AK4" s="2"/>
      <c r="AL4" s="2"/>
      <c r="AM4" s="2"/>
      <c r="AN4" s="2"/>
      <c r="AO4" s="2"/>
      <c r="AP4" s="2"/>
      <c r="AQ4" s="2"/>
      <c r="AR4" s="2"/>
      <c r="AS4" s="2"/>
      <c r="AT4" s="2"/>
      <c r="AU4" s="2"/>
      <c r="AV4" s="2"/>
      <c r="AW4" s="2"/>
      <c r="AX4" s="2"/>
      <c r="AY4" s="2"/>
      <c r="AZ4" s="2"/>
    </row>
    <row r="5" spans="1:52" ht="12.75">
      <c r="A5" t="s">
        <v>86</v>
      </c>
      <c r="B5" t="s">
        <v>88</v>
      </c>
      <c r="D5" s="2">
        <v>4360240</v>
      </c>
      <c r="E5" s="2">
        <v>558174</v>
      </c>
      <c r="F5" s="2">
        <v>239016</v>
      </c>
      <c r="G5" s="2">
        <v>319158</v>
      </c>
      <c r="H5" s="2">
        <v>3164956</v>
      </c>
      <c r="I5" s="2">
        <v>247918</v>
      </c>
      <c r="J5" s="2">
        <v>2046573</v>
      </c>
      <c r="K5" s="2">
        <v>353458</v>
      </c>
      <c r="L5" s="2">
        <v>388822</v>
      </c>
      <c r="M5" s="2">
        <v>933337</v>
      </c>
      <c r="N5" s="2">
        <v>370956</v>
      </c>
      <c r="O5" s="2">
        <v>364626</v>
      </c>
      <c r="P5" s="2">
        <v>168441</v>
      </c>
      <c r="Q5" s="2">
        <v>71327</v>
      </c>
      <c r="R5" s="2">
        <v>107580</v>
      </c>
      <c r="S5" s="2">
        <v>17278</v>
      </c>
      <c r="T5" s="2">
        <v>505839</v>
      </c>
      <c r="U5" s="2">
        <v>147355</v>
      </c>
      <c r="V5" s="2">
        <v>214031</v>
      </c>
      <c r="W5" s="2">
        <v>144453</v>
      </c>
      <c r="X5" s="2">
        <v>637110</v>
      </c>
      <c r="Y5" s="2">
        <v>115191</v>
      </c>
      <c r="Z5" s="2">
        <v>176900</v>
      </c>
      <c r="AA5" s="2">
        <v>18301</v>
      </c>
      <c r="AB5" s="2">
        <v>16013</v>
      </c>
      <c r="AC5" s="2">
        <v>310705</v>
      </c>
      <c r="AD5" s="2"/>
      <c r="AE5" s="2"/>
      <c r="AF5" s="2"/>
      <c r="AG5" s="2"/>
      <c r="AH5" s="2"/>
      <c r="AI5" s="2"/>
      <c r="AJ5" s="2"/>
      <c r="AK5" s="2"/>
      <c r="AL5" s="2"/>
      <c r="AM5" s="2"/>
      <c r="AN5" s="2"/>
      <c r="AO5" s="2"/>
      <c r="AP5" s="2"/>
      <c r="AQ5" s="2"/>
      <c r="AR5" s="2"/>
      <c r="AS5" s="2"/>
      <c r="AT5" s="2"/>
      <c r="AU5" s="2"/>
      <c r="AV5" s="2"/>
      <c r="AW5" s="2"/>
      <c r="AX5" s="2"/>
      <c r="AY5" s="2"/>
      <c r="AZ5" s="2"/>
    </row>
    <row r="6" spans="1:52" ht="12.75">
      <c r="A6" t="s">
        <v>86</v>
      </c>
      <c r="B6" t="s">
        <v>87</v>
      </c>
      <c r="C6" t="s">
        <v>89</v>
      </c>
      <c r="D6" s="2">
        <v>263098</v>
      </c>
      <c r="E6" s="2">
        <v>44924</v>
      </c>
      <c r="F6" s="2">
        <v>11817</v>
      </c>
      <c r="G6" s="2">
        <v>33107</v>
      </c>
      <c r="H6" s="2">
        <v>150247</v>
      </c>
      <c r="I6" s="2">
        <v>6619</v>
      </c>
      <c r="J6" s="2">
        <v>70566</v>
      </c>
      <c r="K6" s="2">
        <v>13930</v>
      </c>
      <c r="L6" s="2">
        <v>14451</v>
      </c>
      <c r="M6" s="2">
        <v>31009</v>
      </c>
      <c r="N6" s="2">
        <v>11176</v>
      </c>
      <c r="O6" s="2">
        <v>28595</v>
      </c>
      <c r="P6" s="2">
        <v>15514</v>
      </c>
      <c r="Q6" s="2">
        <v>5065</v>
      </c>
      <c r="R6" s="2">
        <v>6994</v>
      </c>
      <c r="S6" s="2">
        <v>1022</v>
      </c>
      <c r="T6" s="2">
        <v>44467</v>
      </c>
      <c r="U6" s="2">
        <v>14065</v>
      </c>
      <c r="V6" s="2">
        <v>20724</v>
      </c>
      <c r="W6" s="2">
        <v>9678</v>
      </c>
      <c r="X6" s="2">
        <v>67927</v>
      </c>
      <c r="Y6" s="2">
        <v>8286</v>
      </c>
      <c r="Z6" s="2">
        <v>13311</v>
      </c>
      <c r="AA6" s="2">
        <v>1307</v>
      </c>
      <c r="AB6" s="2">
        <v>915</v>
      </c>
      <c r="AC6" s="2">
        <v>44108</v>
      </c>
      <c r="AD6" s="2"/>
      <c r="AE6" s="2"/>
      <c r="AF6" s="2"/>
      <c r="AG6" s="2"/>
      <c r="AH6" s="2"/>
      <c r="AI6" s="2"/>
      <c r="AJ6" s="2"/>
      <c r="AK6" s="2"/>
      <c r="AL6" s="2"/>
      <c r="AM6" s="2"/>
      <c r="AN6" s="2"/>
      <c r="AO6" s="2"/>
      <c r="AP6" s="2"/>
      <c r="AQ6" s="2"/>
      <c r="AR6" s="2"/>
      <c r="AS6" s="2"/>
      <c r="AT6" s="2"/>
      <c r="AU6" s="2"/>
      <c r="AV6" s="2"/>
      <c r="AW6" s="2"/>
      <c r="AX6" s="2"/>
      <c r="AY6" s="2"/>
      <c r="AZ6" s="2"/>
    </row>
    <row r="7" spans="2:52" ht="12.75">
      <c r="B7" t="s">
        <v>90</v>
      </c>
      <c r="D7" s="2">
        <v>3233</v>
      </c>
      <c r="E7" s="2">
        <v>498</v>
      </c>
      <c r="F7" s="2">
        <v>179</v>
      </c>
      <c r="G7" s="2">
        <v>319</v>
      </c>
      <c r="H7" s="2">
        <v>2018</v>
      </c>
      <c r="I7" s="2">
        <v>118</v>
      </c>
      <c r="J7" s="2">
        <v>808</v>
      </c>
      <c r="K7" s="2">
        <v>112</v>
      </c>
      <c r="L7" s="2">
        <v>135</v>
      </c>
      <c r="M7" s="2">
        <v>382</v>
      </c>
      <c r="N7" s="2">
        <v>179</v>
      </c>
      <c r="O7" s="2">
        <v>282</v>
      </c>
      <c r="P7" s="2">
        <v>90</v>
      </c>
      <c r="Q7" s="2">
        <v>52</v>
      </c>
      <c r="R7" s="2">
        <v>124</v>
      </c>
      <c r="S7" s="2">
        <v>16</v>
      </c>
      <c r="T7" s="2">
        <v>810</v>
      </c>
      <c r="U7" s="2">
        <v>274</v>
      </c>
      <c r="V7" s="2">
        <v>385</v>
      </c>
      <c r="W7" s="2">
        <v>151</v>
      </c>
      <c r="X7" s="2">
        <v>717</v>
      </c>
      <c r="Y7" s="2">
        <v>167</v>
      </c>
      <c r="Z7" s="2">
        <v>272</v>
      </c>
      <c r="AA7" s="2">
        <v>7</v>
      </c>
      <c r="AB7" s="2">
        <v>3</v>
      </c>
      <c r="AC7" s="2">
        <v>268</v>
      </c>
      <c r="AD7" s="2"/>
      <c r="AE7" s="2"/>
      <c r="AF7" s="2"/>
      <c r="AG7" s="2"/>
      <c r="AH7" s="2"/>
      <c r="AI7" s="2"/>
      <c r="AJ7" s="2"/>
      <c r="AK7" s="2"/>
      <c r="AL7" s="2"/>
      <c r="AM7" s="2"/>
      <c r="AN7" s="2"/>
      <c r="AO7" s="2"/>
      <c r="AP7" s="2"/>
      <c r="AQ7" s="2"/>
      <c r="AR7" s="2"/>
      <c r="AS7" s="2"/>
      <c r="AT7" s="2"/>
      <c r="AU7" s="2"/>
      <c r="AV7" s="2"/>
      <c r="AW7" s="2"/>
      <c r="AX7" s="2"/>
      <c r="AY7" s="2"/>
      <c r="AZ7" s="2"/>
    </row>
    <row r="8" spans="2:29" ht="12.75">
      <c r="B8" t="s">
        <v>91</v>
      </c>
      <c r="D8" s="3">
        <v>2757.55</v>
      </c>
      <c r="E8" s="3">
        <v>410.7</v>
      </c>
      <c r="F8" s="3">
        <v>139.95</v>
      </c>
      <c r="G8" s="3">
        <v>270.75</v>
      </c>
      <c r="H8" s="3">
        <v>1736.55</v>
      </c>
      <c r="I8" s="3">
        <v>96.5</v>
      </c>
      <c r="J8" s="3">
        <v>688.8</v>
      </c>
      <c r="K8" s="3">
        <v>85.3</v>
      </c>
      <c r="L8" s="3">
        <v>115.3</v>
      </c>
      <c r="M8" s="3">
        <v>345.7</v>
      </c>
      <c r="N8" s="3">
        <v>142.5</v>
      </c>
      <c r="O8" s="3">
        <v>237.45</v>
      </c>
      <c r="P8" s="3">
        <v>76.4</v>
      </c>
      <c r="Q8" s="3">
        <v>43.3</v>
      </c>
      <c r="R8" s="3">
        <v>101.75</v>
      </c>
      <c r="S8" s="3">
        <v>16</v>
      </c>
      <c r="T8" s="3">
        <v>713.8</v>
      </c>
      <c r="U8" s="3">
        <v>247.95</v>
      </c>
      <c r="V8" s="3">
        <v>341.6</v>
      </c>
      <c r="W8" s="3">
        <v>124.25</v>
      </c>
      <c r="X8" s="3">
        <v>610.3</v>
      </c>
      <c r="Y8" s="3">
        <v>135.85</v>
      </c>
      <c r="Z8" s="3">
        <v>238.9</v>
      </c>
      <c r="AA8" s="3">
        <v>5.4</v>
      </c>
      <c r="AB8" s="3">
        <v>2.4</v>
      </c>
      <c r="AC8" s="3">
        <v>227.75</v>
      </c>
    </row>
    <row r="11" ht="12.75">
      <c r="A11" s="4" t="s">
        <v>92</v>
      </c>
    </row>
    <row r="14" spans="1:29" ht="12.75">
      <c r="A14" t="s">
        <v>85</v>
      </c>
      <c r="D14" s="5">
        <f aca="true" t="shared" si="0" ref="D14:AC14">D2/$D2*100</f>
        <v>100</v>
      </c>
      <c r="E14" s="5">
        <f t="shared" si="0"/>
        <v>12.723366070578997</v>
      </c>
      <c r="F14" s="5">
        <f t="shared" si="0"/>
        <v>6.117167729074708</v>
      </c>
      <c r="G14" s="5">
        <f t="shared" si="0"/>
        <v>6.606198341504291</v>
      </c>
      <c r="H14" s="5">
        <f t="shared" si="0"/>
        <v>77.31201591996845</v>
      </c>
      <c r="I14" s="5">
        <f t="shared" si="0"/>
        <v>7.604240923749188</v>
      </c>
      <c r="J14" s="5">
        <f t="shared" si="0"/>
        <v>49.51761125181306</v>
      </c>
      <c r="K14" s="5">
        <f t="shared" si="0"/>
        <v>11.016585994121153</v>
      </c>
      <c r="L14" s="5">
        <f t="shared" si="0"/>
        <v>8.856092921842858</v>
      </c>
      <c r="M14" s="5">
        <f t="shared" si="0"/>
        <v>21.295121850571107</v>
      </c>
      <c r="N14" s="5">
        <f t="shared" si="0"/>
        <v>8.349810485277946</v>
      </c>
      <c r="O14" s="5">
        <f t="shared" si="0"/>
        <v>9.66492504183181</v>
      </c>
      <c r="P14" s="5">
        <f t="shared" si="0"/>
        <v>4.003055198851976</v>
      </c>
      <c r="Q14" s="5">
        <f t="shared" si="0"/>
        <v>2.0793486468823184</v>
      </c>
      <c r="R14" s="5">
        <f t="shared" si="0"/>
        <v>3.139681330221496</v>
      </c>
      <c r="S14" s="5">
        <f t="shared" si="0"/>
        <v>0.44283986587601903</v>
      </c>
      <c r="T14" s="5">
        <f t="shared" si="0"/>
        <v>10.525238702574384</v>
      </c>
      <c r="U14" s="5">
        <f t="shared" si="0"/>
        <v>3.0883758883872527</v>
      </c>
      <c r="V14" s="5">
        <f t="shared" si="0"/>
        <v>4.5986706605640695</v>
      </c>
      <c r="W14" s="5">
        <f t="shared" si="0"/>
        <v>2.838192153623062</v>
      </c>
      <c r="X14" s="5">
        <f t="shared" si="0"/>
        <v>9.96461800945256</v>
      </c>
      <c r="Y14" s="5">
        <f t="shared" si="0"/>
        <v>1.810353634218947</v>
      </c>
      <c r="Z14" s="5">
        <f t="shared" si="0"/>
        <v>2.690865841014491</v>
      </c>
      <c r="AA14" s="5">
        <f t="shared" si="0"/>
        <v>0.6198740661841178</v>
      </c>
      <c r="AB14" s="5">
        <f t="shared" si="0"/>
        <v>0.3860244845198191</v>
      </c>
      <c r="AC14" s="5">
        <f t="shared" si="0"/>
        <v>4.457499983515185</v>
      </c>
    </row>
    <row r="15" spans="1:29" ht="12.75">
      <c r="A15" t="s">
        <v>86</v>
      </c>
      <c r="D15" s="5">
        <f aca="true" t="shared" si="1" ref="D15:AC15">D3/$D3*100</f>
        <v>100</v>
      </c>
      <c r="E15" s="5">
        <f t="shared" si="1"/>
        <v>12.747149890721198</v>
      </c>
      <c r="F15" s="5">
        <f t="shared" si="1"/>
        <v>6.092389034605472</v>
      </c>
      <c r="G15" s="5">
        <f t="shared" si="1"/>
        <v>6.654760856115727</v>
      </c>
      <c r="H15" s="5">
        <f t="shared" si="1"/>
        <v>77.2272076753202</v>
      </c>
      <c r="I15" s="5">
        <f t="shared" si="1"/>
        <v>7.57277947444617</v>
      </c>
      <c r="J15" s="5">
        <f t="shared" si="1"/>
        <v>49.49102918972022</v>
      </c>
      <c r="K15" s="5">
        <f t="shared" si="1"/>
        <v>11.011574537054788</v>
      </c>
      <c r="L15" s="5">
        <f t="shared" si="1"/>
        <v>8.84214835180209</v>
      </c>
      <c r="M15" s="5">
        <f t="shared" si="1"/>
        <v>21.32944371960376</v>
      </c>
      <c r="N15" s="5">
        <f t="shared" si="1"/>
        <v>8.307862581259592</v>
      </c>
      <c r="O15" s="5">
        <f t="shared" si="1"/>
        <v>9.70391610870054</v>
      </c>
      <c r="P15" s="5">
        <f t="shared" si="1"/>
        <v>4.049531432811413</v>
      </c>
      <c r="Q15" s="5">
        <f t="shared" si="1"/>
        <v>2.0754412345343813</v>
      </c>
      <c r="R15" s="5">
        <f t="shared" si="1"/>
        <v>3.134113950483076</v>
      </c>
      <c r="S15" s="5">
        <f t="shared" si="1"/>
        <v>0.44482949087167073</v>
      </c>
      <c r="T15" s="5">
        <f t="shared" si="1"/>
        <v>10.459482902453255</v>
      </c>
      <c r="U15" s="5">
        <f t="shared" si="1"/>
        <v>3.066482341809997</v>
      </c>
      <c r="V15" s="5">
        <f t="shared" si="1"/>
        <v>4.569456030956627</v>
      </c>
      <c r="W15" s="5">
        <f t="shared" si="1"/>
        <v>2.82354452968663</v>
      </c>
      <c r="X15" s="5">
        <f t="shared" si="1"/>
        <v>10.025642433958607</v>
      </c>
      <c r="Y15" s="5">
        <f t="shared" si="1"/>
        <v>1.810434182450519</v>
      </c>
      <c r="Z15" s="5">
        <f t="shared" si="1"/>
        <v>2.7143444878197402</v>
      </c>
      <c r="AA15" s="5">
        <f t="shared" si="1"/>
        <v>0.6130245408373171</v>
      </c>
      <c r="AB15" s="5">
        <f t="shared" si="1"/>
        <v>0.3790839648774098</v>
      </c>
      <c r="AC15" s="5">
        <f t="shared" si="1"/>
        <v>4.508755257973622</v>
      </c>
    </row>
    <row r="16" spans="1:29" ht="12.75">
      <c r="A16" t="s">
        <v>86</v>
      </c>
      <c r="B16" t="s">
        <v>87</v>
      </c>
      <c r="D16" s="5">
        <f aca="true" t="shared" si="2" ref="D16:AC16">D4/$D4*100</f>
        <v>100</v>
      </c>
      <c r="E16" s="5">
        <f t="shared" si="2"/>
        <v>17.978054673498157</v>
      </c>
      <c r="F16" s="5">
        <f t="shared" si="2"/>
        <v>5.263037854731768</v>
      </c>
      <c r="G16" s="5">
        <f t="shared" si="2"/>
        <v>12.71501681876639</v>
      </c>
      <c r="H16" s="5">
        <f t="shared" si="2"/>
        <v>58.733545419498</v>
      </c>
      <c r="I16" s="5">
        <f t="shared" si="2"/>
        <v>2.798382278935488</v>
      </c>
      <c r="J16" s="5">
        <f t="shared" si="2"/>
        <v>31.601586526152225</v>
      </c>
      <c r="K16" s="5">
        <f t="shared" si="2"/>
        <v>5.800193643889476</v>
      </c>
      <c r="L16" s="5">
        <f t="shared" si="2"/>
        <v>5.800451149061652</v>
      </c>
      <c r="M16" s="5">
        <f t="shared" si="2"/>
        <v>15.375780976400755</v>
      </c>
      <c r="N16" s="5">
        <f t="shared" si="2"/>
        <v>4.625160756800343</v>
      </c>
      <c r="O16" s="5">
        <f t="shared" si="2"/>
        <v>9.979723307013852</v>
      </c>
      <c r="P16" s="5">
        <f t="shared" si="2"/>
        <v>5.61968251819458</v>
      </c>
      <c r="Q16" s="5">
        <f t="shared" si="2"/>
        <v>1.595318114532415</v>
      </c>
      <c r="R16" s="5">
        <f t="shared" si="2"/>
        <v>2.413779911065071</v>
      </c>
      <c r="S16" s="5">
        <f t="shared" si="2"/>
        <v>0.35094276322178697</v>
      </c>
      <c r="T16" s="5">
        <f t="shared" si="2"/>
        <v>14.353853307396431</v>
      </c>
      <c r="U16" s="5">
        <f t="shared" si="2"/>
        <v>4.440970985788657</v>
      </c>
      <c r="V16" s="5">
        <f t="shared" si="2"/>
        <v>6.413828469183253</v>
      </c>
      <c r="W16" s="5">
        <f t="shared" si="2"/>
        <v>3.499053852424522</v>
      </c>
      <c r="X16" s="5">
        <f t="shared" si="2"/>
        <v>23.288399907003846</v>
      </c>
      <c r="Y16" s="5">
        <f t="shared" si="2"/>
        <v>3.2714928531278784</v>
      </c>
      <c r="Z16" s="5">
        <f t="shared" si="2"/>
        <v>5.370711803154218</v>
      </c>
      <c r="AA16" s="5">
        <f t="shared" si="2"/>
        <v>0.9879737727303495</v>
      </c>
      <c r="AB16" s="5">
        <f t="shared" si="2"/>
        <v>0.3314827294959667</v>
      </c>
      <c r="AC16" s="5">
        <f t="shared" si="2"/>
        <v>13.326738748495433</v>
      </c>
    </row>
    <row r="17" spans="1:29" ht="12.75">
      <c r="A17" t="s">
        <v>86</v>
      </c>
      <c r="B17" t="s">
        <v>88</v>
      </c>
      <c r="D17" s="5">
        <f aca="true" t="shared" si="3" ref="D17:AC17">D5/$D5*100</f>
        <v>100</v>
      </c>
      <c r="E17" s="5">
        <f t="shared" si="3"/>
        <v>12.801451296258923</v>
      </c>
      <c r="F17" s="5">
        <f t="shared" si="3"/>
        <v>5.481716602755812</v>
      </c>
      <c r="G17" s="5">
        <f t="shared" si="3"/>
        <v>7.3197346935031105</v>
      </c>
      <c r="H17" s="5">
        <f t="shared" si="3"/>
        <v>72.58673834467827</v>
      </c>
      <c r="I17" s="5">
        <f t="shared" si="3"/>
        <v>5.68587967634809</v>
      </c>
      <c r="J17" s="5">
        <f t="shared" si="3"/>
        <v>46.93716400932059</v>
      </c>
      <c r="K17" s="5">
        <f t="shared" si="3"/>
        <v>8.106388639157478</v>
      </c>
      <c r="L17" s="5">
        <f t="shared" si="3"/>
        <v>8.917444911289287</v>
      </c>
      <c r="M17" s="5">
        <f t="shared" si="3"/>
        <v>21.40563363484579</v>
      </c>
      <c r="N17" s="5">
        <f t="shared" si="3"/>
        <v>8.507696824028036</v>
      </c>
      <c r="O17" s="5">
        <f t="shared" si="3"/>
        <v>8.36252132910115</v>
      </c>
      <c r="P17" s="5">
        <f t="shared" si="3"/>
        <v>3.8631130396491935</v>
      </c>
      <c r="Q17" s="5">
        <f t="shared" si="3"/>
        <v>1.6358503201658623</v>
      </c>
      <c r="R17" s="5">
        <f t="shared" si="3"/>
        <v>2.4672953782360603</v>
      </c>
      <c r="S17" s="5">
        <f t="shared" si="3"/>
        <v>0.3962625910500339</v>
      </c>
      <c r="T17" s="5">
        <f t="shared" si="3"/>
        <v>11.601173329908447</v>
      </c>
      <c r="U17" s="5">
        <f t="shared" si="3"/>
        <v>3.3795158064693687</v>
      </c>
      <c r="V17" s="5">
        <f t="shared" si="3"/>
        <v>4.908697686365888</v>
      </c>
      <c r="W17" s="5">
        <f t="shared" si="3"/>
        <v>3.3129598370731888</v>
      </c>
      <c r="X17" s="5">
        <f t="shared" si="3"/>
        <v>14.611810359062805</v>
      </c>
      <c r="Y17" s="5">
        <f t="shared" si="3"/>
        <v>2.6418499899088124</v>
      </c>
      <c r="Z17" s="5">
        <f t="shared" si="3"/>
        <v>4.057116122048328</v>
      </c>
      <c r="AA17" s="5">
        <f t="shared" si="3"/>
        <v>0.41972460231546893</v>
      </c>
      <c r="AB17" s="5">
        <f t="shared" si="3"/>
        <v>0.367250426582023</v>
      </c>
      <c r="AC17" s="5">
        <f t="shared" si="3"/>
        <v>7.125869218208172</v>
      </c>
    </row>
    <row r="18" spans="1:29" ht="12.75">
      <c r="A18" t="s">
        <v>86</v>
      </c>
      <c r="B18" t="s">
        <v>87</v>
      </c>
      <c r="C18" t="s">
        <v>89</v>
      </c>
      <c r="D18" s="5">
        <f aca="true" t="shared" si="4" ref="D18:AC18">D6/$D6*100</f>
        <v>100</v>
      </c>
      <c r="E18" s="5">
        <f t="shared" si="4"/>
        <v>17.075006271427377</v>
      </c>
      <c r="F18" s="5">
        <f t="shared" si="4"/>
        <v>4.491482261362687</v>
      </c>
      <c r="G18" s="5">
        <f t="shared" si="4"/>
        <v>12.58352401006469</v>
      </c>
      <c r="H18" s="5">
        <f t="shared" si="4"/>
        <v>57.106857520771726</v>
      </c>
      <c r="I18" s="5">
        <f t="shared" si="4"/>
        <v>2.5157925943944845</v>
      </c>
      <c r="J18" s="5">
        <f t="shared" si="4"/>
        <v>26.82118450159256</v>
      </c>
      <c r="K18" s="5">
        <f t="shared" si="4"/>
        <v>5.29460505210986</v>
      </c>
      <c r="L18" s="5">
        <f t="shared" si="4"/>
        <v>5.492630122615908</v>
      </c>
      <c r="M18" s="5">
        <f t="shared" si="4"/>
        <v>11.786102516932855</v>
      </c>
      <c r="N18" s="5">
        <f t="shared" si="4"/>
        <v>4.247846809933941</v>
      </c>
      <c r="O18" s="5">
        <f t="shared" si="4"/>
        <v>10.868573687371246</v>
      </c>
      <c r="P18" s="5">
        <f t="shared" si="4"/>
        <v>5.896662080289474</v>
      </c>
      <c r="Q18" s="5">
        <f t="shared" si="4"/>
        <v>1.925138161445545</v>
      </c>
      <c r="R18" s="5">
        <f t="shared" si="4"/>
        <v>2.6583250347779157</v>
      </c>
      <c r="S18" s="5">
        <f t="shared" si="4"/>
        <v>0.38844841085831133</v>
      </c>
      <c r="T18" s="5">
        <f t="shared" si="4"/>
        <v>16.901306737413435</v>
      </c>
      <c r="U18" s="5">
        <f t="shared" si="4"/>
        <v>5.345916730647896</v>
      </c>
      <c r="V18" s="5">
        <f t="shared" si="4"/>
        <v>7.876912785349946</v>
      </c>
      <c r="W18" s="5">
        <f t="shared" si="4"/>
        <v>3.6784772214155943</v>
      </c>
      <c r="X18" s="5">
        <f t="shared" si="4"/>
        <v>25.818136207800897</v>
      </c>
      <c r="Y18" s="5">
        <f t="shared" si="4"/>
        <v>3.1493968027122974</v>
      </c>
      <c r="Z18" s="5">
        <f t="shared" si="4"/>
        <v>5.059331503850276</v>
      </c>
      <c r="AA18" s="5">
        <f t="shared" si="4"/>
        <v>0.4967730655497191</v>
      </c>
      <c r="AB18" s="5">
        <f t="shared" si="4"/>
        <v>0.3477791545355723</v>
      </c>
      <c r="AC18" s="5">
        <f t="shared" si="4"/>
        <v>16.76485568115303</v>
      </c>
    </row>
    <row r="19" spans="2:29" ht="12.75">
      <c r="B19" t="s">
        <v>402</v>
      </c>
      <c r="D19" s="5">
        <f aca="true" t="shared" si="5" ref="D19:AC19">D7/$D7*100</f>
        <v>100</v>
      </c>
      <c r="E19" s="5">
        <f t="shared" si="5"/>
        <v>15.403649860810392</v>
      </c>
      <c r="F19" s="5">
        <f t="shared" si="5"/>
        <v>5.5366532632230125</v>
      </c>
      <c r="G19" s="5">
        <f t="shared" si="5"/>
        <v>9.866996597587379</v>
      </c>
      <c r="H19" s="5">
        <f t="shared" si="5"/>
        <v>62.41880606248067</v>
      </c>
      <c r="I19" s="5">
        <f t="shared" si="5"/>
        <v>3.6498608103928243</v>
      </c>
      <c r="J19" s="5">
        <f t="shared" si="5"/>
        <v>24.992267244045777</v>
      </c>
      <c r="K19" s="5">
        <f t="shared" si="5"/>
        <v>3.4642746674914937</v>
      </c>
      <c r="L19" s="5">
        <f t="shared" si="5"/>
        <v>4.1756882152799255</v>
      </c>
      <c r="M19" s="5">
        <f t="shared" si="5"/>
        <v>11.815651098051346</v>
      </c>
      <c r="N19" s="5">
        <f t="shared" si="5"/>
        <v>5.5366532632230125</v>
      </c>
      <c r="O19" s="5">
        <f t="shared" si="5"/>
        <v>8.722548716362512</v>
      </c>
      <c r="P19" s="5">
        <f t="shared" si="5"/>
        <v>2.7837921435199506</v>
      </c>
      <c r="Q19" s="5">
        <f t="shared" si="5"/>
        <v>1.6084132384781937</v>
      </c>
      <c r="R19" s="5">
        <f t="shared" si="5"/>
        <v>3.835446953294154</v>
      </c>
      <c r="S19" s="5">
        <f t="shared" si="5"/>
        <v>0.49489638107021344</v>
      </c>
      <c r="T19" s="5">
        <f t="shared" si="5"/>
        <v>25.054129291679555</v>
      </c>
      <c r="U19" s="5">
        <f t="shared" si="5"/>
        <v>8.475100525827404</v>
      </c>
      <c r="V19" s="5">
        <f t="shared" si="5"/>
        <v>11.908444169502012</v>
      </c>
      <c r="W19" s="5">
        <f t="shared" si="5"/>
        <v>4.670584596350139</v>
      </c>
      <c r="X19" s="5">
        <f t="shared" si="5"/>
        <v>22.177544076708937</v>
      </c>
      <c r="Y19" s="5">
        <f t="shared" si="5"/>
        <v>5.165480977420352</v>
      </c>
      <c r="Z19" s="5">
        <f t="shared" si="5"/>
        <v>8.413238478193628</v>
      </c>
      <c r="AA19" s="5">
        <f t="shared" si="5"/>
        <v>0.21651716671821836</v>
      </c>
      <c r="AB19" s="5">
        <f t="shared" si="5"/>
        <v>0.09279307145066501</v>
      </c>
      <c r="AC19" s="5">
        <f t="shared" si="5"/>
        <v>8.289514382926075</v>
      </c>
    </row>
    <row r="20" spans="2:28" ht="12.75">
      <c r="B20" t="s">
        <v>91</v>
      </c>
      <c r="D20" s="5">
        <f aca="true" t="shared" si="6" ref="D20:AB20">D8/$D8*100</f>
        <v>100</v>
      </c>
      <c r="E20" s="5">
        <f t="shared" si="6"/>
        <v>14.89365560007978</v>
      </c>
      <c r="F20" s="5">
        <f t="shared" si="6"/>
        <v>5.075157295425286</v>
      </c>
      <c r="G20" s="5">
        <f t="shared" si="6"/>
        <v>9.818498304654494</v>
      </c>
      <c r="H20" s="5">
        <f t="shared" si="6"/>
        <v>62.97437943101666</v>
      </c>
      <c r="I20" s="5">
        <f t="shared" si="6"/>
        <v>3.4994832369313342</v>
      </c>
      <c r="J20" s="5">
        <f t="shared" si="6"/>
        <v>24.978694855940958</v>
      </c>
      <c r="K20" s="5">
        <f t="shared" si="6"/>
        <v>3.0933255969973343</v>
      </c>
      <c r="L20" s="5">
        <f t="shared" si="6"/>
        <v>4.181247846820547</v>
      </c>
      <c r="M20" s="5">
        <f t="shared" si="6"/>
        <v>12.536490725462818</v>
      </c>
      <c r="N20" s="5">
        <f t="shared" si="6"/>
        <v>5.167630686660259</v>
      </c>
      <c r="O20" s="5">
        <f t="shared" si="6"/>
        <v>8.610904607350726</v>
      </c>
      <c r="P20" s="5">
        <f t="shared" si="6"/>
        <v>2.7705753295497817</v>
      </c>
      <c r="Q20" s="5">
        <f t="shared" si="6"/>
        <v>1.5702344472448369</v>
      </c>
      <c r="R20" s="5">
        <f t="shared" si="6"/>
        <v>3.689869630650396</v>
      </c>
      <c r="S20" s="5">
        <f t="shared" si="6"/>
        <v>0.5802251999057133</v>
      </c>
      <c r="T20" s="5">
        <f t="shared" si="6"/>
        <v>25.885296730793634</v>
      </c>
      <c r="U20" s="5">
        <f t="shared" si="6"/>
        <v>8.991677394788852</v>
      </c>
      <c r="V20" s="5">
        <f t="shared" si="6"/>
        <v>12.387808017986982</v>
      </c>
      <c r="W20" s="5">
        <f t="shared" si="6"/>
        <v>4.505811318017805</v>
      </c>
      <c r="X20" s="5">
        <f t="shared" si="6"/>
        <v>22.131964968903553</v>
      </c>
      <c r="Y20" s="5">
        <f t="shared" si="6"/>
        <v>4.926474587949448</v>
      </c>
      <c r="Z20" s="5">
        <f t="shared" si="6"/>
        <v>8.663487516092182</v>
      </c>
      <c r="AA20" s="5">
        <f t="shared" si="6"/>
        <v>0.19582600496817829</v>
      </c>
      <c r="AB20" s="5">
        <f t="shared" si="6"/>
        <v>0.087033779985857</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C20"/>
  <sheetViews>
    <sheetView workbookViewId="0" topLeftCell="A1">
      <pane ySplit="1" topLeftCell="BM2" activePane="bottomLeft" state="frozen"/>
      <selection pane="topLeft" activeCell="A1" sqref="A1"/>
      <selection pane="bottomLeft" activeCell="K14" activeCellId="1" sqref="I14:I20 K14:K20"/>
    </sheetView>
  </sheetViews>
  <sheetFormatPr defaultColWidth="9.140625" defaultRowHeight="12.75"/>
  <cols>
    <col min="4" max="4" width="10.140625" style="0" customWidth="1"/>
  </cols>
  <sheetData>
    <row r="1" spans="1:13" s="1" customFormat="1" ht="89.25" customHeight="1">
      <c r="A1" s="1" t="s">
        <v>403</v>
      </c>
      <c r="D1" s="1" t="s">
        <v>137</v>
      </c>
      <c r="E1" s="1" t="s">
        <v>404</v>
      </c>
      <c r="F1" s="1" t="s">
        <v>405</v>
      </c>
      <c r="G1" s="1" t="s">
        <v>406</v>
      </c>
      <c r="H1" s="1" t="s">
        <v>407</v>
      </c>
      <c r="I1" s="1" t="s">
        <v>408</v>
      </c>
      <c r="J1" s="1" t="s">
        <v>409</v>
      </c>
      <c r="K1" s="1" t="s">
        <v>410</v>
      </c>
      <c r="L1" s="1" t="s">
        <v>411</v>
      </c>
      <c r="M1" s="1" t="s">
        <v>412</v>
      </c>
    </row>
    <row r="2" spans="1:13" s="2" customFormat="1" ht="12.75">
      <c r="A2" s="2" t="s">
        <v>85</v>
      </c>
      <c r="D2" s="2">
        <v>21660475</v>
      </c>
      <c r="E2" s="2">
        <v>4014369</v>
      </c>
      <c r="F2" s="2">
        <v>6248173</v>
      </c>
      <c r="G2" s="2">
        <v>736413</v>
      </c>
      <c r="H2" s="2">
        <v>1230889</v>
      </c>
      <c r="I2" s="2">
        <v>1555251</v>
      </c>
      <c r="J2" s="2">
        <v>726987</v>
      </c>
      <c r="K2" s="2">
        <v>6502612</v>
      </c>
      <c r="L2" s="2">
        <v>80182</v>
      </c>
      <c r="M2" s="2">
        <v>565599</v>
      </c>
    </row>
    <row r="3" spans="1:13" s="2" customFormat="1" ht="12.75">
      <c r="A3" s="2" t="s">
        <v>86</v>
      </c>
      <c r="D3" s="2">
        <v>20451427</v>
      </c>
      <c r="E3" s="2">
        <v>3792961</v>
      </c>
      <c r="F3" s="2">
        <v>5881571</v>
      </c>
      <c r="G3" s="2">
        <v>694017</v>
      </c>
      <c r="H3" s="2">
        <v>1175109</v>
      </c>
      <c r="I3" s="2">
        <v>1458745</v>
      </c>
      <c r="J3" s="2">
        <v>682457</v>
      </c>
      <c r="K3" s="2">
        <v>6150264</v>
      </c>
      <c r="L3" s="2">
        <v>75304</v>
      </c>
      <c r="M3" s="2">
        <v>540999</v>
      </c>
    </row>
    <row r="4" spans="1:13" s="2" customFormat="1" ht="12.75">
      <c r="A4" s="2" t="s">
        <v>86</v>
      </c>
      <c r="B4" s="2" t="s">
        <v>87</v>
      </c>
      <c r="D4" s="2">
        <v>1219859</v>
      </c>
      <c r="E4" s="2">
        <v>153092</v>
      </c>
      <c r="F4" s="2">
        <v>167305</v>
      </c>
      <c r="G4" s="2">
        <v>31780</v>
      </c>
      <c r="H4" s="2">
        <v>96722</v>
      </c>
      <c r="I4" s="2">
        <v>122718</v>
      </c>
      <c r="J4" s="2">
        <v>47772</v>
      </c>
      <c r="K4" s="2">
        <v>488714</v>
      </c>
      <c r="L4" s="2">
        <v>7936</v>
      </c>
      <c r="M4" s="2">
        <v>103820</v>
      </c>
    </row>
    <row r="5" spans="1:13" s="2" customFormat="1" ht="12.75">
      <c r="A5" s="2" t="s">
        <v>86</v>
      </c>
      <c r="B5" s="2" t="s">
        <v>88</v>
      </c>
      <c r="D5" s="2">
        <v>1796138</v>
      </c>
      <c r="E5" s="2">
        <v>354420</v>
      </c>
      <c r="F5" s="2">
        <v>434889</v>
      </c>
      <c r="G5" s="2">
        <v>50404</v>
      </c>
      <c r="H5" s="2">
        <v>104573</v>
      </c>
      <c r="I5" s="2">
        <v>144605</v>
      </c>
      <c r="J5" s="2">
        <v>71807</v>
      </c>
      <c r="K5" s="2">
        <v>558174</v>
      </c>
      <c r="L5" s="2">
        <v>5169</v>
      </c>
      <c r="M5" s="2">
        <v>72097</v>
      </c>
    </row>
    <row r="6" spans="1:13" s="2" customFormat="1" ht="12.75">
      <c r="A6" s="2" t="s">
        <v>86</v>
      </c>
      <c r="B6" s="2" t="s">
        <v>87</v>
      </c>
      <c r="C6" s="2" t="s">
        <v>89</v>
      </c>
      <c r="D6" s="2">
        <v>118447</v>
      </c>
      <c r="E6" s="2">
        <v>12512</v>
      </c>
      <c r="F6" s="2">
        <v>14803</v>
      </c>
      <c r="G6" s="2">
        <v>3503</v>
      </c>
      <c r="H6" s="2">
        <v>10093</v>
      </c>
      <c r="I6" s="2">
        <v>14302</v>
      </c>
      <c r="J6" s="2">
        <v>4851</v>
      </c>
      <c r="K6" s="2">
        <v>44924</v>
      </c>
      <c r="L6" s="2">
        <v>421</v>
      </c>
      <c r="M6" s="2">
        <v>13038</v>
      </c>
    </row>
    <row r="7" spans="2:13" s="2" customFormat="1" ht="12.75">
      <c r="B7" s="2" t="s">
        <v>90</v>
      </c>
      <c r="D7" s="2">
        <v>1366</v>
      </c>
      <c r="E7" s="2">
        <v>136</v>
      </c>
      <c r="F7" s="2">
        <v>182</v>
      </c>
      <c r="G7" s="2">
        <v>55</v>
      </c>
      <c r="H7" s="2">
        <v>60</v>
      </c>
      <c r="I7" s="2">
        <v>285</v>
      </c>
      <c r="J7" s="2">
        <v>73</v>
      </c>
      <c r="K7" s="2">
        <v>498</v>
      </c>
      <c r="L7" s="2">
        <v>0</v>
      </c>
      <c r="M7" s="2">
        <v>77</v>
      </c>
    </row>
    <row r="8" spans="2:29" ht="12.75">
      <c r="B8" t="s">
        <v>91</v>
      </c>
      <c r="D8" s="3">
        <v>1152.95</v>
      </c>
      <c r="E8" s="3">
        <v>120.55</v>
      </c>
      <c r="F8" s="3">
        <v>142.3</v>
      </c>
      <c r="G8" s="3">
        <v>46.75</v>
      </c>
      <c r="H8" s="3">
        <v>51.35</v>
      </c>
      <c r="I8" s="3">
        <v>252.8</v>
      </c>
      <c r="J8" s="3">
        <v>60.55</v>
      </c>
      <c r="K8" s="3">
        <v>410.7</v>
      </c>
      <c r="L8" s="3">
        <v>0</v>
      </c>
      <c r="M8" s="3">
        <v>67.95</v>
      </c>
      <c r="N8" s="3">
        <v>0</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4" spans="1:22" ht="12.75">
      <c r="A14" t="s">
        <v>85</v>
      </c>
      <c r="D14" s="5">
        <f aca="true" t="shared" si="0" ref="D14:M14">D2/$D2*100</f>
        <v>100</v>
      </c>
      <c r="E14" s="5">
        <f t="shared" si="0"/>
        <v>18.533153127990037</v>
      </c>
      <c r="F14" s="5">
        <f t="shared" si="0"/>
        <v>28.84596482764113</v>
      </c>
      <c r="G14" s="5">
        <f t="shared" si="0"/>
        <v>3.3998007892255364</v>
      </c>
      <c r="H14" s="5">
        <f t="shared" si="0"/>
        <v>5.682650080388357</v>
      </c>
      <c r="I14" s="5">
        <f t="shared" si="0"/>
        <v>7.180133399659979</v>
      </c>
      <c r="J14" s="5">
        <f t="shared" si="0"/>
        <v>3.356283738006669</v>
      </c>
      <c r="K14" s="5">
        <f t="shared" si="0"/>
        <v>30.020634358203136</v>
      </c>
      <c r="L14" s="5">
        <f t="shared" si="0"/>
        <v>0.37017655429994034</v>
      </c>
      <c r="M14" s="5">
        <f t="shared" si="0"/>
        <v>2.611203124585218</v>
      </c>
      <c r="N14" s="5"/>
      <c r="O14" s="5"/>
      <c r="P14" s="5"/>
      <c r="Q14" s="5"/>
      <c r="R14" s="5"/>
      <c r="S14" s="5"/>
      <c r="T14" s="5"/>
      <c r="U14" s="5"/>
      <c r="V14" s="5"/>
    </row>
    <row r="15" spans="1:22" ht="12.75">
      <c r="A15" t="s">
        <v>86</v>
      </c>
      <c r="D15" s="5">
        <f aca="true" t="shared" si="1" ref="D15:M15">D3/$D3*100</f>
        <v>100</v>
      </c>
      <c r="E15" s="5">
        <f t="shared" si="1"/>
        <v>18.546192400168458</v>
      </c>
      <c r="F15" s="5">
        <f t="shared" si="1"/>
        <v>28.758731603423076</v>
      </c>
      <c r="G15" s="5">
        <f t="shared" si="1"/>
        <v>3.393489363847325</v>
      </c>
      <c r="H15" s="5">
        <f t="shared" si="1"/>
        <v>5.745853333363975</v>
      </c>
      <c r="I15" s="5">
        <f t="shared" si="1"/>
        <v>7.132729662336032</v>
      </c>
      <c r="J15" s="5">
        <f t="shared" si="1"/>
        <v>3.3369651907419464</v>
      </c>
      <c r="K15" s="5">
        <f t="shared" si="1"/>
        <v>30.072542126278034</v>
      </c>
      <c r="L15" s="5">
        <f t="shared" si="1"/>
        <v>0.36820902521863147</v>
      </c>
      <c r="M15" s="5">
        <f t="shared" si="1"/>
        <v>2.6452872946225217</v>
      </c>
      <c r="N15" s="5"/>
      <c r="O15" s="5"/>
      <c r="P15" s="5"/>
      <c r="Q15" s="5"/>
      <c r="R15" s="5"/>
      <c r="S15" s="5"/>
      <c r="T15" s="5"/>
      <c r="U15" s="5"/>
      <c r="V15" s="5"/>
    </row>
    <row r="16" spans="1:22" ht="12.75">
      <c r="A16" t="s">
        <v>86</v>
      </c>
      <c r="B16" t="s">
        <v>87</v>
      </c>
      <c r="D16" s="5">
        <f aca="true" t="shared" si="2" ref="D16:M16">D4/$D4*100</f>
        <v>100</v>
      </c>
      <c r="E16" s="5">
        <f t="shared" si="2"/>
        <v>12.549975038098665</v>
      </c>
      <c r="F16" s="5">
        <f t="shared" si="2"/>
        <v>13.715109697104339</v>
      </c>
      <c r="G16" s="5">
        <f t="shared" si="2"/>
        <v>2.6052191277844408</v>
      </c>
      <c r="H16" s="5">
        <f t="shared" si="2"/>
        <v>7.928949165436333</v>
      </c>
      <c r="I16" s="5">
        <f t="shared" si="2"/>
        <v>10.060015132896506</v>
      </c>
      <c r="J16" s="5">
        <f t="shared" si="2"/>
        <v>3.916190313798562</v>
      </c>
      <c r="K16" s="5">
        <f t="shared" si="2"/>
        <v>40.06315484002659</v>
      </c>
      <c r="L16" s="5">
        <f t="shared" si="2"/>
        <v>0.6505669917588836</v>
      </c>
      <c r="M16" s="5">
        <f t="shared" si="2"/>
        <v>8.510819693095678</v>
      </c>
      <c r="N16" s="5"/>
      <c r="O16" s="5"/>
      <c r="P16" s="5"/>
      <c r="Q16" s="5"/>
      <c r="R16" s="5"/>
      <c r="S16" s="5"/>
      <c r="T16" s="5"/>
      <c r="U16" s="5"/>
      <c r="V16" s="5"/>
    </row>
    <row r="17" spans="1:22" ht="12.75">
      <c r="A17" t="s">
        <v>86</v>
      </c>
      <c r="B17" t="s">
        <v>88</v>
      </c>
      <c r="D17" s="5">
        <f aca="true" t="shared" si="3" ref="D17:M17">D5/$D5*100</f>
        <v>100</v>
      </c>
      <c r="E17" s="5">
        <f t="shared" si="3"/>
        <v>19.732336824898756</v>
      </c>
      <c r="F17" s="5">
        <f t="shared" si="3"/>
        <v>24.21244915479768</v>
      </c>
      <c r="G17" s="5">
        <f t="shared" si="3"/>
        <v>2.8062431728519748</v>
      </c>
      <c r="H17" s="5">
        <f t="shared" si="3"/>
        <v>5.822102756024314</v>
      </c>
      <c r="I17" s="5">
        <f t="shared" si="3"/>
        <v>8.050884731574078</v>
      </c>
      <c r="J17" s="5">
        <f t="shared" si="3"/>
        <v>3.997855398638635</v>
      </c>
      <c r="K17" s="5">
        <f t="shared" si="3"/>
        <v>31.076342686363745</v>
      </c>
      <c r="L17" s="5">
        <f t="shared" si="3"/>
        <v>0.2877841234916248</v>
      </c>
      <c r="M17" s="5">
        <f t="shared" si="3"/>
        <v>4.014001151359194</v>
      </c>
      <c r="N17" s="5"/>
      <c r="O17" s="5"/>
      <c r="P17" s="5"/>
      <c r="Q17" s="5"/>
      <c r="R17" s="5"/>
      <c r="S17" s="5"/>
      <c r="T17" s="5"/>
      <c r="U17" s="5"/>
      <c r="V17" s="5"/>
    </row>
    <row r="18" spans="1:22" ht="12.75">
      <c r="A18" t="s">
        <v>86</v>
      </c>
      <c r="B18" t="s">
        <v>87</v>
      </c>
      <c r="C18" t="s">
        <v>89</v>
      </c>
      <c r="D18" s="5">
        <f aca="true" t="shared" si="4" ref="D18:M18">D6/$D6*100</f>
        <v>100</v>
      </c>
      <c r="E18" s="5">
        <f t="shared" si="4"/>
        <v>10.563374336201</v>
      </c>
      <c r="F18" s="5">
        <f t="shared" si="4"/>
        <v>12.497572754058778</v>
      </c>
      <c r="G18" s="5">
        <f t="shared" si="4"/>
        <v>2.9574408807314665</v>
      </c>
      <c r="H18" s="5">
        <f t="shared" si="4"/>
        <v>8.521110707742704</v>
      </c>
      <c r="I18" s="5">
        <f t="shared" si="4"/>
        <v>12.074598765692672</v>
      </c>
      <c r="J18" s="5">
        <f t="shared" si="4"/>
        <v>4.095502629868212</v>
      </c>
      <c r="K18" s="5">
        <f t="shared" si="4"/>
        <v>37.92751188295187</v>
      </c>
      <c r="L18" s="5">
        <f t="shared" si="4"/>
        <v>0.35543323174077857</v>
      </c>
      <c r="M18" s="5">
        <f t="shared" si="4"/>
        <v>11.00745481101252</v>
      </c>
      <c r="N18" s="5"/>
      <c r="O18" s="5"/>
      <c r="P18" s="5"/>
      <c r="Q18" s="5"/>
      <c r="R18" s="5"/>
      <c r="S18" s="5"/>
      <c r="T18" s="5"/>
      <c r="U18" s="5"/>
      <c r="V18" s="5"/>
    </row>
    <row r="19" spans="2:28" ht="12.75">
      <c r="B19" t="s">
        <v>90</v>
      </c>
      <c r="D19" s="5">
        <f aca="true" t="shared" si="5" ref="D19:M19">D7/$D7*100</f>
        <v>100</v>
      </c>
      <c r="E19" s="5">
        <f t="shared" si="5"/>
        <v>9.956076134699854</v>
      </c>
      <c r="F19" s="5">
        <f t="shared" si="5"/>
        <v>13.323572474377746</v>
      </c>
      <c r="G19" s="5">
        <f t="shared" si="5"/>
        <v>4.026354319180088</v>
      </c>
      <c r="H19" s="5">
        <f t="shared" si="5"/>
        <v>4.392386530014641</v>
      </c>
      <c r="I19" s="5">
        <f t="shared" si="5"/>
        <v>20.863836017569547</v>
      </c>
      <c r="J19" s="5">
        <f t="shared" si="5"/>
        <v>5.34407027818448</v>
      </c>
      <c r="K19" s="5">
        <f t="shared" si="5"/>
        <v>36.45680819912152</v>
      </c>
      <c r="L19" s="5">
        <f t="shared" si="5"/>
        <v>0</v>
      </c>
      <c r="M19" s="5">
        <f t="shared" si="5"/>
        <v>5.636896046852123</v>
      </c>
      <c r="N19" s="5"/>
      <c r="O19" s="5"/>
      <c r="P19" s="5"/>
      <c r="Q19" s="5"/>
      <c r="R19" s="5"/>
      <c r="S19" s="5"/>
      <c r="T19" s="5"/>
      <c r="U19" s="5"/>
      <c r="V19" s="5"/>
      <c r="W19" s="5"/>
      <c r="X19" s="5"/>
      <c r="Y19" s="5"/>
      <c r="Z19" s="5"/>
      <c r="AA19" s="5"/>
      <c r="AB19" s="5"/>
    </row>
    <row r="20" spans="2:28" ht="12.75">
      <c r="B20" t="s">
        <v>91</v>
      </c>
      <c r="D20" s="5">
        <f aca="true" t="shared" si="6" ref="D20:M20">D8/$D8*100</f>
        <v>100</v>
      </c>
      <c r="E20" s="5">
        <f t="shared" si="6"/>
        <v>10.455787328158202</v>
      </c>
      <c r="F20" s="5">
        <f t="shared" si="6"/>
        <v>12.342252482761612</v>
      </c>
      <c r="G20" s="5">
        <f t="shared" si="6"/>
        <v>4.05481590702112</v>
      </c>
      <c r="H20" s="5">
        <f t="shared" si="6"/>
        <v>4.453792445465979</v>
      </c>
      <c r="I20" s="5">
        <f t="shared" si="6"/>
        <v>21.926362808447895</v>
      </c>
      <c r="J20" s="5">
        <f t="shared" si="6"/>
        <v>5.251745522355695</v>
      </c>
      <c r="K20" s="5">
        <f t="shared" si="6"/>
        <v>35.621666160718156</v>
      </c>
      <c r="L20" s="5">
        <f t="shared" si="6"/>
        <v>0</v>
      </c>
      <c r="M20" s="5">
        <f t="shared" si="6"/>
        <v>5.893577345071339</v>
      </c>
      <c r="N20" s="5"/>
      <c r="O20" s="5"/>
      <c r="P20" s="5"/>
      <c r="Q20" s="5"/>
      <c r="R20" s="5"/>
      <c r="S20" s="5"/>
      <c r="T20" s="5"/>
      <c r="U20" s="5"/>
      <c r="V20" s="5"/>
      <c r="W20" s="5"/>
      <c r="X20" s="5"/>
      <c r="Y20" s="5"/>
      <c r="Z20" s="5"/>
      <c r="AA20" s="5"/>
      <c r="AB20" s="5"/>
    </row>
  </sheetData>
  <printOptions/>
  <pageMargins left="0.75" right="0.75" top="1" bottom="1" header="0.5" footer="0.5"/>
  <pageSetup horizontalDpi="360" verticalDpi="360" orientation="portrait" r:id="rId1"/>
</worksheet>
</file>

<file path=xl/worksheets/sheet22.xml><?xml version="1.0" encoding="utf-8"?>
<worksheet xmlns="http://schemas.openxmlformats.org/spreadsheetml/2006/main" xmlns:r="http://schemas.openxmlformats.org/officeDocument/2006/relationships">
  <sheetPr codeName="Sheet18"/>
  <dimension ref="A1:AC20"/>
  <sheetViews>
    <sheetView workbookViewId="0" topLeftCell="A1">
      <pane ySplit="1" topLeftCell="BM2" activePane="bottomLeft" state="frozen"/>
      <selection pane="topLeft" activeCell="A1" sqref="A1"/>
      <selection pane="bottomLeft" activeCell="M19" sqref="M19:AC43"/>
    </sheetView>
  </sheetViews>
  <sheetFormatPr defaultColWidth="9.140625" defaultRowHeight="12.75"/>
  <sheetData>
    <row r="1" spans="1:12" s="1" customFormat="1" ht="89.25" customHeight="1">
      <c r="A1" s="1" t="s">
        <v>413</v>
      </c>
      <c r="D1" s="1" t="s">
        <v>318</v>
      </c>
      <c r="E1" s="1" t="s">
        <v>414</v>
      </c>
      <c r="F1" s="1" t="s">
        <v>415</v>
      </c>
      <c r="G1" s="1" t="s">
        <v>416</v>
      </c>
      <c r="H1" s="1" t="s">
        <v>417</v>
      </c>
      <c r="I1" s="1" t="s">
        <v>418</v>
      </c>
      <c r="J1" s="1" t="s">
        <v>419</v>
      </c>
      <c r="K1" s="1" t="s">
        <v>420</v>
      </c>
      <c r="L1" s="1" t="s">
        <v>421</v>
      </c>
    </row>
    <row r="2" spans="1:12" ht="12.75">
      <c r="A2" t="s">
        <v>119</v>
      </c>
      <c r="D2">
        <v>21660475</v>
      </c>
      <c r="E2">
        <v>6502612</v>
      </c>
      <c r="F2">
        <v>7402149</v>
      </c>
      <c r="G2">
        <v>3358752</v>
      </c>
      <c r="H2">
        <v>2894498</v>
      </c>
      <c r="I2">
        <v>1069153</v>
      </c>
      <c r="J2">
        <v>314047</v>
      </c>
      <c r="K2">
        <v>73154</v>
      </c>
      <c r="L2">
        <v>46110</v>
      </c>
    </row>
    <row r="3" spans="1:12" ht="12.75">
      <c r="A3" t="s">
        <v>86</v>
      </c>
      <c r="D3">
        <v>20451427</v>
      </c>
      <c r="E3">
        <v>6150264</v>
      </c>
      <c r="F3">
        <v>6985981</v>
      </c>
      <c r="G3">
        <v>3161192</v>
      </c>
      <c r="H3">
        <v>2732975</v>
      </c>
      <c r="I3">
        <v>1008873</v>
      </c>
      <c r="J3">
        <v>297933</v>
      </c>
      <c r="K3">
        <v>69731</v>
      </c>
      <c r="L3">
        <v>44478</v>
      </c>
    </row>
    <row r="4" spans="1:12" ht="12.75">
      <c r="A4" t="s">
        <v>86</v>
      </c>
      <c r="B4" t="s">
        <v>87</v>
      </c>
      <c r="D4">
        <v>1219859</v>
      </c>
      <c r="E4">
        <v>488714</v>
      </c>
      <c r="F4">
        <v>342081</v>
      </c>
      <c r="G4">
        <v>170065</v>
      </c>
      <c r="H4">
        <v>120885</v>
      </c>
      <c r="I4">
        <v>59662</v>
      </c>
      <c r="J4">
        <v>26779</v>
      </c>
      <c r="K4">
        <v>6020</v>
      </c>
      <c r="L4">
        <v>5653</v>
      </c>
    </row>
    <row r="5" spans="1:12" ht="12.75">
      <c r="A5" t="s">
        <v>86</v>
      </c>
      <c r="B5" t="s">
        <v>88</v>
      </c>
      <c r="D5">
        <v>1796138</v>
      </c>
      <c r="E5">
        <v>558174</v>
      </c>
      <c r="F5">
        <v>543152</v>
      </c>
      <c r="G5">
        <v>283813</v>
      </c>
      <c r="H5">
        <v>257612</v>
      </c>
      <c r="I5">
        <v>107285</v>
      </c>
      <c r="J5">
        <v>33622</v>
      </c>
      <c r="K5">
        <v>7766</v>
      </c>
      <c r="L5">
        <v>4714</v>
      </c>
    </row>
    <row r="6" spans="1:12" ht="12.75">
      <c r="A6" t="s">
        <v>86</v>
      </c>
      <c r="B6" t="s">
        <v>87</v>
      </c>
      <c r="C6" t="s">
        <v>89</v>
      </c>
      <c r="D6">
        <v>118447</v>
      </c>
      <c r="E6">
        <v>44924</v>
      </c>
      <c r="F6">
        <v>34665</v>
      </c>
      <c r="G6">
        <v>19306</v>
      </c>
      <c r="H6">
        <v>11300</v>
      </c>
      <c r="I6">
        <v>4976</v>
      </c>
      <c r="J6">
        <v>2602</v>
      </c>
      <c r="K6">
        <v>372</v>
      </c>
      <c r="L6">
        <v>302</v>
      </c>
    </row>
    <row r="7" spans="2:12" ht="12.75">
      <c r="B7" t="s">
        <v>90</v>
      </c>
      <c r="D7">
        <v>1368</v>
      </c>
      <c r="E7">
        <v>498</v>
      </c>
      <c r="F7">
        <v>368</v>
      </c>
      <c r="G7">
        <v>220</v>
      </c>
      <c r="H7">
        <v>140</v>
      </c>
      <c r="I7">
        <v>69</v>
      </c>
      <c r="J7">
        <v>64</v>
      </c>
      <c r="K7">
        <v>6</v>
      </c>
      <c r="L7">
        <v>3</v>
      </c>
    </row>
    <row r="8" spans="2:29" ht="12.75">
      <c r="B8" t="s">
        <v>91</v>
      </c>
      <c r="D8" s="3">
        <v>1154.25</v>
      </c>
      <c r="E8" s="3">
        <v>410.7</v>
      </c>
      <c r="F8" s="3">
        <v>312.75</v>
      </c>
      <c r="G8" s="3">
        <v>183.05</v>
      </c>
      <c r="H8" s="3">
        <v>122.9</v>
      </c>
      <c r="I8" s="3">
        <v>58.7</v>
      </c>
      <c r="J8" s="3">
        <v>57.15</v>
      </c>
      <c r="K8" s="3">
        <v>6</v>
      </c>
      <c r="L8" s="3">
        <v>3</v>
      </c>
      <c r="M8" s="3">
        <v>0</v>
      </c>
      <c r="N8" s="3">
        <v>0</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4" spans="1:22" ht="12.75">
      <c r="A14" t="s">
        <v>119</v>
      </c>
      <c r="D14" s="5">
        <f aca="true" t="shared" si="0" ref="D14:L14">D2/$D2*100</f>
        <v>100</v>
      </c>
      <c r="E14" s="5">
        <f t="shared" si="0"/>
        <v>30.020634358203136</v>
      </c>
      <c r="F14" s="5">
        <f t="shared" si="0"/>
        <v>34.173530358867936</v>
      </c>
      <c r="G14" s="5">
        <f t="shared" si="0"/>
        <v>15.506363549275811</v>
      </c>
      <c r="H14" s="5">
        <f t="shared" si="0"/>
        <v>13.363040284204294</v>
      </c>
      <c r="I14" s="5">
        <f t="shared" si="0"/>
        <v>4.935962854000201</v>
      </c>
      <c r="J14" s="5">
        <f t="shared" si="0"/>
        <v>1.4498620182613724</v>
      </c>
      <c r="K14" s="5">
        <f t="shared" si="0"/>
        <v>0.3377303590987732</v>
      </c>
      <c r="L14" s="5">
        <f t="shared" si="0"/>
        <v>0.21287621808847684</v>
      </c>
      <c r="M14" s="5"/>
      <c r="N14" s="5"/>
      <c r="O14" s="5"/>
      <c r="P14" s="5"/>
      <c r="Q14" s="5"/>
      <c r="R14" s="5"/>
      <c r="S14" s="5"/>
      <c r="T14" s="5"/>
      <c r="U14" s="5"/>
      <c r="V14" s="5"/>
    </row>
    <row r="15" spans="1:22" ht="12.75">
      <c r="A15" t="s">
        <v>86</v>
      </c>
      <c r="D15" s="5">
        <f aca="true" t="shared" si="1" ref="D15:L15">D3/$D3*100</f>
        <v>100</v>
      </c>
      <c r="E15" s="5">
        <f t="shared" si="1"/>
        <v>30.072542126278034</v>
      </c>
      <c r="F15" s="5">
        <f t="shared" si="1"/>
        <v>34.15889267775789</v>
      </c>
      <c r="G15" s="5">
        <f t="shared" si="1"/>
        <v>15.45707299544428</v>
      </c>
      <c r="H15" s="5">
        <f t="shared" si="1"/>
        <v>13.363248442272512</v>
      </c>
      <c r="I15" s="5">
        <f t="shared" si="1"/>
        <v>4.933020077278715</v>
      </c>
      <c r="J15" s="5">
        <f t="shared" si="1"/>
        <v>1.4567834312979726</v>
      </c>
      <c r="K15" s="5">
        <f t="shared" si="1"/>
        <v>0.3409590929767395</v>
      </c>
      <c r="L15" s="5">
        <f t="shared" si="1"/>
        <v>0.21748115669385806</v>
      </c>
      <c r="M15" s="5"/>
      <c r="N15" s="5"/>
      <c r="O15" s="5"/>
      <c r="P15" s="5"/>
      <c r="Q15" s="5"/>
      <c r="R15" s="5"/>
      <c r="S15" s="5"/>
      <c r="T15" s="5"/>
      <c r="U15" s="5"/>
      <c r="V15" s="5"/>
    </row>
    <row r="16" spans="1:22" ht="12.75">
      <c r="A16" t="s">
        <v>86</v>
      </c>
      <c r="B16" t="s">
        <v>87</v>
      </c>
      <c r="D16" s="5">
        <f aca="true" t="shared" si="2" ref="D16:L16">D4/$D4*100</f>
        <v>100</v>
      </c>
      <c r="E16" s="5">
        <f t="shared" si="2"/>
        <v>40.06315484002659</v>
      </c>
      <c r="F16" s="5">
        <f t="shared" si="2"/>
        <v>28.04266722629419</v>
      </c>
      <c r="G16" s="5">
        <f t="shared" si="2"/>
        <v>13.941365354520482</v>
      </c>
      <c r="H16" s="5">
        <f t="shared" si="2"/>
        <v>9.909751864764699</v>
      </c>
      <c r="I16" s="5">
        <f t="shared" si="2"/>
        <v>4.890893127812312</v>
      </c>
      <c r="J16" s="5">
        <f t="shared" si="2"/>
        <v>2.195253713748884</v>
      </c>
      <c r="K16" s="5">
        <f t="shared" si="2"/>
        <v>0.4934996585670967</v>
      </c>
      <c r="L16" s="5">
        <f t="shared" si="2"/>
        <v>0.4634142142657471</v>
      </c>
      <c r="M16" s="5"/>
      <c r="N16" s="5"/>
      <c r="O16" s="5"/>
      <c r="P16" s="5"/>
      <c r="Q16" s="5"/>
      <c r="R16" s="5"/>
      <c r="S16" s="5"/>
      <c r="T16" s="5"/>
      <c r="U16" s="5"/>
      <c r="V16" s="5"/>
    </row>
    <row r="17" spans="1:22" ht="12.75">
      <c r="A17" t="s">
        <v>86</v>
      </c>
      <c r="B17" t="s">
        <v>88</v>
      </c>
      <c r="D17" s="5">
        <f aca="true" t="shared" si="3" ref="D17:L17">D5/$D5*100</f>
        <v>100</v>
      </c>
      <c r="E17" s="5">
        <f t="shared" si="3"/>
        <v>31.076342686363745</v>
      </c>
      <c r="F17" s="5">
        <f t="shared" si="3"/>
        <v>30.239992695438765</v>
      </c>
      <c r="G17" s="5">
        <f t="shared" si="3"/>
        <v>15.801291437517605</v>
      </c>
      <c r="H17" s="5">
        <f t="shared" si="3"/>
        <v>14.342550516719763</v>
      </c>
      <c r="I17" s="5">
        <f t="shared" si="3"/>
        <v>5.973093381466234</v>
      </c>
      <c r="J17" s="5">
        <f t="shared" si="3"/>
        <v>1.8719051654160201</v>
      </c>
      <c r="K17" s="5">
        <f t="shared" si="3"/>
        <v>0.43237212285470267</v>
      </c>
      <c r="L17" s="5">
        <f t="shared" si="3"/>
        <v>0.262451994223161</v>
      </c>
      <c r="M17" s="5"/>
      <c r="N17" s="5"/>
      <c r="O17" s="5"/>
      <c r="P17" s="5"/>
      <c r="Q17" s="5"/>
      <c r="R17" s="5"/>
      <c r="S17" s="5"/>
      <c r="T17" s="5"/>
      <c r="U17" s="5"/>
      <c r="V17" s="5"/>
    </row>
    <row r="18" spans="1:22" ht="12.75">
      <c r="A18" t="s">
        <v>86</v>
      </c>
      <c r="B18" t="s">
        <v>87</v>
      </c>
      <c r="C18" t="s">
        <v>89</v>
      </c>
      <c r="D18" s="5">
        <f aca="true" t="shared" si="4" ref="D18:L18">D6/$D6*100</f>
        <v>100</v>
      </c>
      <c r="E18" s="5">
        <f t="shared" si="4"/>
        <v>37.92751188295187</v>
      </c>
      <c r="F18" s="5">
        <f t="shared" si="4"/>
        <v>29.266254105211615</v>
      </c>
      <c r="G18" s="5">
        <f t="shared" si="4"/>
        <v>16.29927309260682</v>
      </c>
      <c r="H18" s="5">
        <f t="shared" si="4"/>
        <v>9.540131873327311</v>
      </c>
      <c r="I18" s="5">
        <f t="shared" si="4"/>
        <v>4.201035062095284</v>
      </c>
      <c r="J18" s="5">
        <f t="shared" si="4"/>
        <v>2.196763109238731</v>
      </c>
      <c r="K18" s="5">
        <f t="shared" si="4"/>
        <v>0.3140645183077663</v>
      </c>
      <c r="L18" s="5">
        <f t="shared" si="4"/>
        <v>0.254966356260606</v>
      </c>
      <c r="M18" s="5"/>
      <c r="N18" s="5"/>
      <c r="O18" s="5"/>
      <c r="P18" s="5"/>
      <c r="Q18" s="5"/>
      <c r="R18" s="5"/>
      <c r="S18" s="5"/>
      <c r="T18" s="5"/>
      <c r="U18" s="5"/>
      <c r="V18" s="5"/>
    </row>
    <row r="19" spans="2:28" ht="12.75">
      <c r="B19" t="s">
        <v>90</v>
      </c>
      <c r="D19" s="5">
        <f aca="true" t="shared" si="5" ref="D19:L19">D7/$D7*100</f>
        <v>100</v>
      </c>
      <c r="E19" s="5">
        <f t="shared" si="5"/>
        <v>36.40350877192983</v>
      </c>
      <c r="F19" s="5">
        <f t="shared" si="5"/>
        <v>26.900584795321635</v>
      </c>
      <c r="G19" s="5">
        <f t="shared" si="5"/>
        <v>16.08187134502924</v>
      </c>
      <c r="H19" s="5">
        <f t="shared" si="5"/>
        <v>10.23391812865497</v>
      </c>
      <c r="I19" s="5">
        <f t="shared" si="5"/>
        <v>5.0438596491228065</v>
      </c>
      <c r="J19" s="5">
        <f t="shared" si="5"/>
        <v>4.678362573099415</v>
      </c>
      <c r="K19" s="5">
        <f t="shared" si="5"/>
        <v>0.43859649122807015</v>
      </c>
      <c r="L19" s="5">
        <f t="shared" si="5"/>
        <v>0.21929824561403508</v>
      </c>
      <c r="M19" s="5"/>
      <c r="N19" s="5"/>
      <c r="O19" s="5"/>
      <c r="P19" s="5"/>
      <c r="Q19" s="5"/>
      <c r="R19" s="5"/>
      <c r="S19" s="5"/>
      <c r="T19" s="5"/>
      <c r="U19" s="5"/>
      <c r="V19" s="5"/>
      <c r="W19" s="5"/>
      <c r="X19" s="5"/>
      <c r="Y19" s="5"/>
      <c r="Z19" s="5"/>
      <c r="AA19" s="5"/>
      <c r="AB19" s="5"/>
    </row>
    <row r="20" spans="2:28" ht="12.75">
      <c r="B20" t="s">
        <v>91</v>
      </c>
      <c r="D20" s="5">
        <f aca="true" t="shared" si="6" ref="D20:L20">D8/$D8*100</f>
        <v>100</v>
      </c>
      <c r="E20" s="5">
        <f t="shared" si="6"/>
        <v>35.58154645873944</v>
      </c>
      <c r="F20" s="5">
        <f t="shared" si="6"/>
        <v>27.09551656920078</v>
      </c>
      <c r="G20" s="5">
        <f t="shared" si="6"/>
        <v>15.858782759367557</v>
      </c>
      <c r="H20" s="5">
        <f t="shared" si="6"/>
        <v>10.647606670998485</v>
      </c>
      <c r="I20" s="5">
        <f t="shared" si="6"/>
        <v>5.085553389646957</v>
      </c>
      <c r="J20" s="5">
        <f t="shared" si="6"/>
        <v>4.951267056530214</v>
      </c>
      <c r="K20" s="5">
        <f t="shared" si="6"/>
        <v>0.5198180636777128</v>
      </c>
      <c r="L20" s="5">
        <f t="shared" si="6"/>
        <v>0.2599090318388564</v>
      </c>
      <c r="M20" s="5"/>
      <c r="N20" s="5"/>
      <c r="O20" s="5"/>
      <c r="P20" s="5"/>
      <c r="Q20" s="5"/>
      <c r="R20" s="5"/>
      <c r="S20" s="5"/>
      <c r="T20" s="5"/>
      <c r="U20" s="5"/>
      <c r="V20" s="5"/>
      <c r="W20" s="5"/>
      <c r="X20" s="5"/>
      <c r="Y20" s="5"/>
      <c r="Z20" s="5"/>
      <c r="AA20" s="5"/>
      <c r="AB20" s="5"/>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Sheet19"/>
  <dimension ref="A1:AZ20"/>
  <sheetViews>
    <sheetView workbookViewId="0" topLeftCell="A1">
      <pane ySplit="1" topLeftCell="BM2" activePane="bottomLeft" state="frozen"/>
      <selection pane="topLeft" activeCell="A1" sqref="A1"/>
      <selection pane="bottomLeft" activeCell="O19" sqref="O19:AW42"/>
    </sheetView>
  </sheetViews>
  <sheetFormatPr defaultColWidth="9.140625" defaultRowHeight="12.75"/>
  <cols>
    <col min="4" max="4" width="10.140625" style="0" bestFit="1" customWidth="1"/>
    <col min="5" max="9" width="9.28125" style="0" bestFit="1" customWidth="1"/>
    <col min="10" max="10" width="10.140625" style="0" bestFit="1" customWidth="1"/>
    <col min="11" max="36" width="9.28125" style="0" bestFit="1" customWidth="1"/>
  </cols>
  <sheetData>
    <row r="1" spans="1:14" s="1" customFormat="1" ht="89.25" customHeight="1">
      <c r="A1" s="1" t="s">
        <v>422</v>
      </c>
      <c r="D1" s="1" t="s">
        <v>73</v>
      </c>
      <c r="E1" s="1" t="s">
        <v>423</v>
      </c>
      <c r="F1" s="1" t="s">
        <v>424</v>
      </c>
      <c r="G1" s="1" t="s">
        <v>425</v>
      </c>
      <c r="H1" s="1" t="s">
        <v>426</v>
      </c>
      <c r="I1" s="1" t="s">
        <v>427</v>
      </c>
      <c r="J1" s="1" t="s">
        <v>428</v>
      </c>
      <c r="K1" s="1" t="s">
        <v>429</v>
      </c>
      <c r="L1" s="1" t="s">
        <v>430</v>
      </c>
      <c r="M1" s="1" t="s">
        <v>431</v>
      </c>
      <c r="N1" s="1" t="s">
        <v>432</v>
      </c>
    </row>
    <row r="2" spans="1:52" ht="12.75">
      <c r="A2" t="s">
        <v>85</v>
      </c>
      <c r="D2" s="2">
        <v>23627754</v>
      </c>
      <c r="E2" s="2">
        <v>5831778</v>
      </c>
      <c r="F2" s="2">
        <v>41523</v>
      </c>
      <c r="G2" s="2">
        <v>228313</v>
      </c>
      <c r="H2" s="2">
        <v>1690818</v>
      </c>
      <c r="I2" s="2">
        <v>3871124</v>
      </c>
      <c r="J2" s="2">
        <v>17795976</v>
      </c>
      <c r="K2" s="2">
        <v>4307418</v>
      </c>
      <c r="L2" s="2">
        <v>9658039</v>
      </c>
      <c r="M2" s="2">
        <v>2368079</v>
      </c>
      <c r="N2" s="2">
        <v>1462440</v>
      </c>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12.75">
      <c r="A3" t="s">
        <v>86</v>
      </c>
      <c r="D3" s="2">
        <v>22441498</v>
      </c>
      <c r="E3" s="2">
        <v>5531210</v>
      </c>
      <c r="F3" s="2">
        <v>39661</v>
      </c>
      <c r="G3" s="2">
        <v>215293</v>
      </c>
      <c r="H3" s="2">
        <v>1611257</v>
      </c>
      <c r="I3" s="2">
        <v>3664999</v>
      </c>
      <c r="J3" s="2">
        <v>16910288</v>
      </c>
      <c r="K3" s="2">
        <v>4075557</v>
      </c>
      <c r="L3" s="2">
        <v>9180974</v>
      </c>
      <c r="M3" s="2">
        <v>2271652</v>
      </c>
      <c r="N3" s="2">
        <v>1382105</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2.75">
      <c r="A4" t="s">
        <v>86</v>
      </c>
      <c r="B4" t="s">
        <v>87</v>
      </c>
      <c r="D4" s="2">
        <v>1253781</v>
      </c>
      <c r="E4" s="2">
        <v>232069</v>
      </c>
      <c r="F4" s="2">
        <v>1927</v>
      </c>
      <c r="G4" s="2">
        <v>7776</v>
      </c>
      <c r="H4" s="2">
        <v>63516</v>
      </c>
      <c r="I4" s="2">
        <v>158850</v>
      </c>
      <c r="J4" s="2">
        <v>1021712</v>
      </c>
      <c r="K4" s="2">
        <v>228794</v>
      </c>
      <c r="L4" s="2">
        <v>538708</v>
      </c>
      <c r="M4" s="2">
        <v>163379</v>
      </c>
      <c r="N4" s="2">
        <v>90831</v>
      </c>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2.75">
      <c r="A5" t="s">
        <v>86</v>
      </c>
      <c r="B5" t="s">
        <v>88</v>
      </c>
      <c r="D5" s="2">
        <v>2065353</v>
      </c>
      <c r="E5" s="2">
        <v>435272</v>
      </c>
      <c r="F5" s="2">
        <v>3135</v>
      </c>
      <c r="G5" s="2">
        <v>15669</v>
      </c>
      <c r="H5" s="2">
        <v>132326</v>
      </c>
      <c r="I5" s="2">
        <v>284142</v>
      </c>
      <c r="J5" s="2">
        <v>1630081</v>
      </c>
      <c r="K5" s="2">
        <v>406177</v>
      </c>
      <c r="L5" s="2">
        <v>889919</v>
      </c>
      <c r="M5" s="2">
        <v>218404</v>
      </c>
      <c r="N5" s="2">
        <v>115581</v>
      </c>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2.75">
      <c r="A6" t="s">
        <v>86</v>
      </c>
      <c r="B6" t="s">
        <v>87</v>
      </c>
      <c r="C6" t="s">
        <v>89</v>
      </c>
      <c r="D6" s="2">
        <v>130736</v>
      </c>
      <c r="E6" s="2">
        <v>22739</v>
      </c>
      <c r="F6" s="2">
        <v>166</v>
      </c>
      <c r="G6" s="2">
        <v>767</v>
      </c>
      <c r="H6" s="2">
        <v>6218</v>
      </c>
      <c r="I6" s="2">
        <v>15588</v>
      </c>
      <c r="J6" s="2">
        <v>107997</v>
      </c>
      <c r="K6" s="2">
        <v>25292</v>
      </c>
      <c r="L6" s="2">
        <v>58909</v>
      </c>
      <c r="M6" s="2">
        <v>16141</v>
      </c>
      <c r="N6" s="2">
        <v>7655</v>
      </c>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2:52" ht="12.75">
      <c r="B7" t="s">
        <v>90</v>
      </c>
      <c r="D7" s="2">
        <v>1163</v>
      </c>
      <c r="E7" s="2">
        <v>255</v>
      </c>
      <c r="F7" s="2">
        <v>0</v>
      </c>
      <c r="G7" s="2">
        <v>6</v>
      </c>
      <c r="H7" s="2">
        <v>65</v>
      </c>
      <c r="I7" s="2">
        <v>184</v>
      </c>
      <c r="J7" s="2">
        <v>908</v>
      </c>
      <c r="K7" s="2">
        <v>274</v>
      </c>
      <c r="L7" s="2">
        <v>500</v>
      </c>
      <c r="M7" s="2">
        <v>89</v>
      </c>
      <c r="N7" s="2">
        <v>45</v>
      </c>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2:29" ht="12.75">
      <c r="B8" t="s">
        <v>91</v>
      </c>
      <c r="D8" s="3">
        <v>983.5</v>
      </c>
      <c r="E8" s="3">
        <v>216.8</v>
      </c>
      <c r="F8" s="3">
        <v>0</v>
      </c>
      <c r="G8" s="3">
        <v>4.65</v>
      </c>
      <c r="H8" s="3">
        <v>54.65</v>
      </c>
      <c r="I8" s="3">
        <v>157.5</v>
      </c>
      <c r="J8" s="3">
        <v>766.7</v>
      </c>
      <c r="K8" s="3">
        <v>234.85</v>
      </c>
      <c r="L8" s="3">
        <v>419.95</v>
      </c>
      <c r="M8" s="3">
        <v>74.85</v>
      </c>
      <c r="N8" s="3">
        <v>37.05</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4" spans="1:22" ht="12.75">
      <c r="A14" t="s">
        <v>85</v>
      </c>
      <c r="D14" s="5">
        <f aca="true" t="shared" si="0" ref="D14:N14">D2/$D2*100</f>
        <v>100</v>
      </c>
      <c r="E14" s="5">
        <f t="shared" si="0"/>
        <v>24.681897399134932</v>
      </c>
      <c r="F14" s="5">
        <f t="shared" si="0"/>
        <v>0.17573824410056074</v>
      </c>
      <c r="G14" s="5">
        <f t="shared" si="0"/>
        <v>0.9662915908130753</v>
      </c>
      <c r="H14" s="5">
        <f t="shared" si="0"/>
        <v>7.156067394302481</v>
      </c>
      <c r="I14" s="5">
        <f t="shared" si="0"/>
        <v>16.383800169918818</v>
      </c>
      <c r="J14" s="5">
        <f t="shared" si="0"/>
        <v>75.31810260086506</v>
      </c>
      <c r="K14" s="5">
        <f t="shared" si="0"/>
        <v>18.230332007011754</v>
      </c>
      <c r="L14" s="5">
        <f t="shared" si="0"/>
        <v>40.87582340665981</v>
      </c>
      <c r="M14" s="5">
        <f t="shared" si="0"/>
        <v>10.022446483910405</v>
      </c>
      <c r="N14" s="5">
        <f t="shared" si="0"/>
        <v>6.189500703283097</v>
      </c>
      <c r="O14" s="5"/>
      <c r="P14" s="5"/>
      <c r="Q14" s="5"/>
      <c r="R14" s="5"/>
      <c r="S14" s="5"/>
      <c r="T14" s="5"/>
      <c r="U14" s="5"/>
      <c r="V14" s="5"/>
    </row>
    <row r="15" spans="1:22" ht="12.75">
      <c r="A15" t="s">
        <v>86</v>
      </c>
      <c r="D15" s="5">
        <f aca="true" t="shared" si="1" ref="D15:N15">D3/$D3*100</f>
        <v>100</v>
      </c>
      <c r="E15" s="5">
        <f t="shared" si="1"/>
        <v>24.64724057190835</v>
      </c>
      <c r="F15" s="5">
        <f t="shared" si="1"/>
        <v>0.17673062644926824</v>
      </c>
      <c r="G15" s="5">
        <f t="shared" si="1"/>
        <v>0.9593521787181943</v>
      </c>
      <c r="H15" s="5">
        <f t="shared" si="1"/>
        <v>7.179810367382783</v>
      </c>
      <c r="I15" s="5">
        <f t="shared" si="1"/>
        <v>16.3313473993581</v>
      </c>
      <c r="J15" s="5">
        <f t="shared" si="1"/>
        <v>75.35275942809166</v>
      </c>
      <c r="K15" s="5">
        <f t="shared" si="1"/>
        <v>18.160806377542176</v>
      </c>
      <c r="L15" s="5">
        <f t="shared" si="1"/>
        <v>40.91070034629596</v>
      </c>
      <c r="M15" s="5">
        <f t="shared" si="1"/>
        <v>10.122550642564057</v>
      </c>
      <c r="N15" s="5">
        <f t="shared" si="1"/>
        <v>6.158702061689465</v>
      </c>
      <c r="O15" s="5"/>
      <c r="P15" s="5"/>
      <c r="Q15" s="5"/>
      <c r="R15" s="5"/>
      <c r="S15" s="5"/>
      <c r="T15" s="5"/>
      <c r="U15" s="5"/>
      <c r="V15" s="5"/>
    </row>
    <row r="16" spans="1:22" ht="12.75">
      <c r="A16" t="s">
        <v>86</v>
      </c>
      <c r="B16" t="s">
        <v>87</v>
      </c>
      <c r="D16" s="5">
        <f aca="true" t="shared" si="2" ref="D16:N16">D4/$D4*100</f>
        <v>100</v>
      </c>
      <c r="E16" s="5">
        <f t="shared" si="2"/>
        <v>18.509532366497815</v>
      </c>
      <c r="F16" s="5">
        <f t="shared" si="2"/>
        <v>0.15369510305228742</v>
      </c>
      <c r="G16" s="5">
        <f t="shared" si="2"/>
        <v>0.6202040069198688</v>
      </c>
      <c r="H16" s="5">
        <f t="shared" si="2"/>
        <v>5.065956494794546</v>
      </c>
      <c r="I16" s="5">
        <f t="shared" si="2"/>
        <v>12.669676761731116</v>
      </c>
      <c r="J16" s="5">
        <f t="shared" si="2"/>
        <v>81.49046763350218</v>
      </c>
      <c r="K16" s="5">
        <f t="shared" si="2"/>
        <v>18.2483224741801</v>
      </c>
      <c r="L16" s="5">
        <f t="shared" si="2"/>
        <v>42.966674403265</v>
      </c>
      <c r="M16" s="5">
        <f t="shared" si="2"/>
        <v>13.030904121214151</v>
      </c>
      <c r="N16" s="5">
        <f t="shared" si="2"/>
        <v>7.244566634842927</v>
      </c>
      <c r="O16" s="5"/>
      <c r="P16" s="5"/>
      <c r="Q16" s="5"/>
      <c r="R16" s="5"/>
      <c r="S16" s="5"/>
      <c r="T16" s="5"/>
      <c r="U16" s="5"/>
      <c r="V16" s="5"/>
    </row>
    <row r="17" spans="1:22" ht="12.75">
      <c r="A17" t="s">
        <v>86</v>
      </c>
      <c r="B17" t="s">
        <v>88</v>
      </c>
      <c r="D17" s="5">
        <f aca="true" t="shared" si="3" ref="D17:N17">D5/$D5*100</f>
        <v>100</v>
      </c>
      <c r="E17" s="5">
        <f t="shared" si="3"/>
        <v>21.07494457363947</v>
      </c>
      <c r="F17" s="5">
        <f t="shared" si="3"/>
        <v>0.15179003298709712</v>
      </c>
      <c r="G17" s="5">
        <f t="shared" si="3"/>
        <v>0.758659657695319</v>
      </c>
      <c r="H17" s="5">
        <f t="shared" si="3"/>
        <v>6.406943510382971</v>
      </c>
      <c r="I17" s="5">
        <f t="shared" si="3"/>
        <v>13.757551372574085</v>
      </c>
      <c r="J17" s="5">
        <f t="shared" si="3"/>
        <v>78.92505542636053</v>
      </c>
      <c r="K17" s="5">
        <f t="shared" si="3"/>
        <v>19.666226548197816</v>
      </c>
      <c r="L17" s="5">
        <f t="shared" si="3"/>
        <v>43.08798544365055</v>
      </c>
      <c r="M17" s="5">
        <f t="shared" si="3"/>
        <v>10.574657213561071</v>
      </c>
      <c r="N17" s="5">
        <f t="shared" si="3"/>
        <v>5.5961862209510915</v>
      </c>
      <c r="O17" s="5"/>
      <c r="P17" s="5"/>
      <c r="Q17" s="5"/>
      <c r="R17" s="5"/>
      <c r="S17" s="5"/>
      <c r="T17" s="5"/>
      <c r="U17" s="5"/>
      <c r="V17" s="5"/>
    </row>
    <row r="18" spans="1:22" ht="12.75">
      <c r="A18" t="s">
        <v>86</v>
      </c>
      <c r="B18" t="s">
        <v>87</v>
      </c>
      <c r="C18" t="s">
        <v>89</v>
      </c>
      <c r="D18" s="5">
        <f aca="true" t="shared" si="4" ref="D18:N18">D6/$D6*100</f>
        <v>100</v>
      </c>
      <c r="E18" s="5">
        <f t="shared" si="4"/>
        <v>17.393066944070494</v>
      </c>
      <c r="F18" s="5">
        <f t="shared" si="4"/>
        <v>0.12697344266307675</v>
      </c>
      <c r="G18" s="5">
        <f t="shared" si="4"/>
        <v>0.586678497123975</v>
      </c>
      <c r="H18" s="5">
        <f t="shared" si="4"/>
        <v>4.756149798066332</v>
      </c>
      <c r="I18" s="5">
        <f t="shared" si="4"/>
        <v>11.92326520621711</v>
      </c>
      <c r="J18" s="5">
        <f t="shared" si="4"/>
        <v>82.60693305592952</v>
      </c>
      <c r="K18" s="5">
        <f t="shared" si="4"/>
        <v>19.345857300208053</v>
      </c>
      <c r="L18" s="5">
        <f t="shared" si="4"/>
        <v>45.0595092399951</v>
      </c>
      <c r="M18" s="5">
        <f t="shared" si="4"/>
        <v>12.346255048341696</v>
      </c>
      <c r="N18" s="5">
        <f t="shared" si="4"/>
        <v>5.855311467384653</v>
      </c>
      <c r="O18" s="5"/>
      <c r="P18" s="5"/>
      <c r="Q18" s="5"/>
      <c r="R18" s="5"/>
      <c r="S18" s="5"/>
      <c r="T18" s="5"/>
      <c r="U18" s="5"/>
      <c r="V18" s="5"/>
    </row>
    <row r="19" spans="2:28" ht="12.75">
      <c r="B19" t="s">
        <v>90</v>
      </c>
      <c r="D19" s="5">
        <f aca="true" t="shared" si="5" ref="D19:N19">D7/$D7*100</f>
        <v>100</v>
      </c>
      <c r="E19" s="5">
        <f t="shared" si="5"/>
        <v>21.92605331040413</v>
      </c>
      <c r="F19" s="5">
        <f t="shared" si="5"/>
        <v>0</v>
      </c>
      <c r="G19" s="5">
        <f t="shared" si="5"/>
        <v>0.5159071367153912</v>
      </c>
      <c r="H19" s="5">
        <f t="shared" si="5"/>
        <v>5.588993981083405</v>
      </c>
      <c r="I19" s="5">
        <f t="shared" si="5"/>
        <v>15.82115219260533</v>
      </c>
      <c r="J19" s="5">
        <f t="shared" si="5"/>
        <v>78.07394668959587</v>
      </c>
      <c r="K19" s="5">
        <f t="shared" si="5"/>
        <v>23.559759243336202</v>
      </c>
      <c r="L19" s="5">
        <f t="shared" si="5"/>
        <v>42.992261392949274</v>
      </c>
      <c r="M19" s="5">
        <f t="shared" si="5"/>
        <v>7.65262252794497</v>
      </c>
      <c r="N19" s="5">
        <f t="shared" si="5"/>
        <v>3.869303525365434</v>
      </c>
      <c r="O19" s="5"/>
      <c r="P19" s="5"/>
      <c r="Q19" s="5"/>
      <c r="R19" s="5"/>
      <c r="S19" s="5"/>
      <c r="T19" s="5"/>
      <c r="U19" s="5"/>
      <c r="V19" s="5"/>
      <c r="W19" s="5"/>
      <c r="X19" s="5"/>
      <c r="Y19" s="5"/>
      <c r="Z19" s="5"/>
      <c r="AA19" s="5"/>
      <c r="AB19" s="5"/>
    </row>
    <row r="20" spans="2:28" ht="12.75">
      <c r="B20" t="s">
        <v>91</v>
      </c>
      <c r="D20" s="5">
        <f aca="true" t="shared" si="6" ref="D20:N20">D8/$D8*100</f>
        <v>100</v>
      </c>
      <c r="E20" s="5">
        <f t="shared" si="6"/>
        <v>22.04372140315201</v>
      </c>
      <c r="F20" s="5">
        <f t="shared" si="6"/>
        <v>0</v>
      </c>
      <c r="G20" s="5">
        <f t="shared" si="6"/>
        <v>0.472801220132181</v>
      </c>
      <c r="H20" s="5">
        <f t="shared" si="6"/>
        <v>5.556685307574987</v>
      </c>
      <c r="I20" s="5">
        <f t="shared" si="6"/>
        <v>16.014234875444842</v>
      </c>
      <c r="J20" s="5">
        <f t="shared" si="6"/>
        <v>77.956278596848</v>
      </c>
      <c r="K20" s="5">
        <f t="shared" si="6"/>
        <v>23.87900355871886</v>
      </c>
      <c r="L20" s="5">
        <f t="shared" si="6"/>
        <v>42.699542450432126</v>
      </c>
      <c r="M20" s="5">
        <f t="shared" si="6"/>
        <v>7.61057447890188</v>
      </c>
      <c r="N20" s="5">
        <f t="shared" si="6"/>
        <v>3.767158108795119</v>
      </c>
      <c r="O20" s="5"/>
      <c r="P20" s="5"/>
      <c r="Q20" s="5"/>
      <c r="R20" s="5"/>
      <c r="S20" s="5"/>
      <c r="T20" s="5"/>
      <c r="U20" s="5"/>
      <c r="V20" s="5"/>
      <c r="W20" s="5"/>
      <c r="X20" s="5"/>
      <c r="Y20" s="5"/>
      <c r="Z20" s="5"/>
      <c r="AA20" s="5"/>
      <c r="AB20" s="5"/>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C23"/>
  <sheetViews>
    <sheetView workbookViewId="0" topLeftCell="F1">
      <pane ySplit="1" topLeftCell="BM2" activePane="bottomLeft" state="frozen"/>
      <selection pane="topLeft" activeCell="A1" sqref="A1"/>
      <selection pane="bottomLeft" activeCell="K30" sqref="K30"/>
    </sheetView>
  </sheetViews>
  <sheetFormatPr defaultColWidth="9.140625" defaultRowHeight="12.75"/>
  <cols>
    <col min="4" max="4" width="10.140625" style="0" customWidth="1"/>
    <col min="5" max="9" width="13.28125" style="0" customWidth="1"/>
    <col min="10" max="10" width="4.28125" style="0" customWidth="1"/>
    <col min="11" max="11" width="70.140625" style="0" customWidth="1"/>
  </cols>
  <sheetData>
    <row r="1" spans="1:9" s="1" customFormat="1" ht="89.25" customHeight="1">
      <c r="A1" s="1" t="s">
        <v>433</v>
      </c>
      <c r="D1" s="1" t="s">
        <v>137</v>
      </c>
      <c r="E1" s="1" t="s">
        <v>434</v>
      </c>
      <c r="F1" s="1" t="s">
        <v>435</v>
      </c>
      <c r="G1" s="1" t="s">
        <v>436</v>
      </c>
      <c r="H1" s="1" t="s">
        <v>437</v>
      </c>
      <c r="I1" s="1" t="s">
        <v>438</v>
      </c>
    </row>
    <row r="2" spans="1:11" ht="12.75">
      <c r="A2" t="s">
        <v>85</v>
      </c>
      <c r="D2" s="2">
        <v>21660475</v>
      </c>
      <c r="E2" s="2">
        <v>6641163</v>
      </c>
      <c r="F2" s="2">
        <v>7413981</v>
      </c>
      <c r="G2" s="2">
        <v>5437326</v>
      </c>
      <c r="H2" s="2">
        <v>1928889</v>
      </c>
      <c r="I2" s="2">
        <v>239116</v>
      </c>
      <c r="K2" s="17"/>
    </row>
    <row r="3" spans="1:11" ht="12.75">
      <c r="A3" t="s">
        <v>86</v>
      </c>
      <c r="D3" s="2">
        <v>20451427</v>
      </c>
      <c r="E3" s="2">
        <v>6316289</v>
      </c>
      <c r="F3" s="2">
        <v>7035947</v>
      </c>
      <c r="G3" s="2">
        <v>5088720</v>
      </c>
      <c r="H3" s="2">
        <v>1785764</v>
      </c>
      <c r="I3" s="2">
        <v>224707</v>
      </c>
      <c r="K3" s="14"/>
    </row>
    <row r="4" spans="1:11" ht="12.75">
      <c r="A4" t="s">
        <v>86</v>
      </c>
      <c r="B4" t="s">
        <v>87</v>
      </c>
      <c r="D4" s="2">
        <v>1219859</v>
      </c>
      <c r="E4" s="2">
        <v>399537</v>
      </c>
      <c r="F4" s="2">
        <v>392203</v>
      </c>
      <c r="G4" s="2">
        <v>279827</v>
      </c>
      <c r="H4" s="2">
        <v>127164</v>
      </c>
      <c r="I4" s="2">
        <v>21128</v>
      </c>
      <c r="K4" s="14"/>
    </row>
    <row r="5" spans="1:11" ht="12.75">
      <c r="A5" t="s">
        <v>86</v>
      </c>
      <c r="B5" t="s">
        <v>88</v>
      </c>
      <c r="D5" s="2">
        <v>1796138</v>
      </c>
      <c r="E5" s="2">
        <v>609485</v>
      </c>
      <c r="F5" s="2">
        <v>621089</v>
      </c>
      <c r="G5" s="2">
        <v>411068</v>
      </c>
      <c r="H5" s="2">
        <v>137919</v>
      </c>
      <c r="I5" s="2">
        <v>16577</v>
      </c>
      <c r="K5" s="14"/>
    </row>
    <row r="6" spans="1:11" ht="12.75">
      <c r="A6" t="s">
        <v>86</v>
      </c>
      <c r="B6" t="s">
        <v>87</v>
      </c>
      <c r="C6" t="s">
        <v>89</v>
      </c>
      <c r="D6" s="2">
        <v>118447</v>
      </c>
      <c r="E6" s="2">
        <v>42268</v>
      </c>
      <c r="F6" s="2">
        <v>37233</v>
      </c>
      <c r="G6" s="2">
        <v>26083</v>
      </c>
      <c r="H6" s="2">
        <v>11068</v>
      </c>
      <c r="I6" s="2">
        <v>1795</v>
      </c>
      <c r="K6" s="14"/>
    </row>
    <row r="7" spans="2:11" ht="12.75">
      <c r="B7" t="s">
        <v>90</v>
      </c>
      <c r="D7" s="2">
        <v>1365</v>
      </c>
      <c r="E7" s="2">
        <v>284</v>
      </c>
      <c r="F7" s="2">
        <v>470</v>
      </c>
      <c r="G7" s="2">
        <v>398</v>
      </c>
      <c r="H7" s="2">
        <v>177</v>
      </c>
      <c r="I7" s="2">
        <v>36</v>
      </c>
      <c r="K7" s="14"/>
    </row>
    <row r="8" spans="2:29" ht="12.75">
      <c r="B8" t="s">
        <v>91</v>
      </c>
      <c r="D8" s="3">
        <v>1150.65</v>
      </c>
      <c r="E8" s="3">
        <v>237.85</v>
      </c>
      <c r="F8" s="3">
        <v>397.15</v>
      </c>
      <c r="G8" s="3">
        <v>333.7</v>
      </c>
      <c r="H8" s="3">
        <v>151.75</v>
      </c>
      <c r="I8" s="3">
        <v>30.2</v>
      </c>
      <c r="J8" s="3">
        <v>0</v>
      </c>
      <c r="K8" s="14"/>
      <c r="L8" s="3">
        <v>0</v>
      </c>
      <c r="M8" s="3">
        <v>0</v>
      </c>
      <c r="N8" s="3">
        <v>0</v>
      </c>
      <c r="O8" s="3">
        <v>0</v>
      </c>
      <c r="P8" s="3">
        <v>0</v>
      </c>
      <c r="Q8" s="3">
        <v>0</v>
      </c>
      <c r="R8" s="3">
        <v>0</v>
      </c>
      <c r="S8" s="3">
        <v>0</v>
      </c>
      <c r="T8" s="3">
        <v>0</v>
      </c>
      <c r="U8" s="3">
        <v>0</v>
      </c>
      <c r="V8" s="3">
        <v>0</v>
      </c>
      <c r="W8" s="3">
        <v>0</v>
      </c>
      <c r="X8" s="3">
        <v>0</v>
      </c>
      <c r="Y8" s="3">
        <v>0</v>
      </c>
      <c r="Z8" s="3">
        <v>0</v>
      </c>
      <c r="AA8" s="3">
        <v>0</v>
      </c>
      <c r="AB8" s="3">
        <v>0</v>
      </c>
      <c r="AC8" s="3">
        <v>0</v>
      </c>
    </row>
    <row r="9" ht="12.75">
      <c r="K9" s="14"/>
    </row>
    <row r="10" ht="12.75">
      <c r="K10" s="14"/>
    </row>
    <row r="11" spans="1:11" ht="12.75">
      <c r="A11" s="4" t="s">
        <v>92</v>
      </c>
      <c r="K11" s="14"/>
    </row>
    <row r="12" ht="12.75">
      <c r="K12" s="14"/>
    </row>
    <row r="13" ht="12.75">
      <c r="K13" s="14"/>
    </row>
    <row r="14" spans="1:22" ht="12.75">
      <c r="A14" t="s">
        <v>85</v>
      </c>
      <c r="D14" s="5">
        <f aca="true" t="shared" si="0" ref="D14:I20">D2/$D2*100</f>
        <v>100</v>
      </c>
      <c r="E14" s="5">
        <f t="shared" si="0"/>
        <v>30.6602833040365</v>
      </c>
      <c r="F14" s="5">
        <f t="shared" si="0"/>
        <v>34.22815519973593</v>
      </c>
      <c r="G14" s="5">
        <f t="shared" si="0"/>
        <v>25.102524298289858</v>
      </c>
      <c r="H14" s="5">
        <f t="shared" si="0"/>
        <v>8.905109421653957</v>
      </c>
      <c r="I14" s="5">
        <f t="shared" si="0"/>
        <v>1.1039277762837612</v>
      </c>
      <c r="J14" s="5"/>
      <c r="K14" s="14"/>
      <c r="L14" s="5"/>
      <c r="M14" s="5"/>
      <c r="N14" s="5"/>
      <c r="O14" s="5"/>
      <c r="P14" s="5"/>
      <c r="Q14" s="5"/>
      <c r="R14" s="5"/>
      <c r="S14" s="5"/>
      <c r="T14" s="5"/>
      <c r="U14" s="5"/>
      <c r="V14" s="5"/>
    </row>
    <row r="15" spans="1:22" ht="12.75">
      <c r="A15" t="s">
        <v>86</v>
      </c>
      <c r="D15" s="5">
        <f t="shared" si="0"/>
        <v>100</v>
      </c>
      <c r="E15" s="5">
        <f t="shared" si="0"/>
        <v>30.88434366951509</v>
      </c>
      <c r="F15" s="5">
        <f t="shared" si="0"/>
        <v>34.403208147773746</v>
      </c>
      <c r="G15" s="5">
        <f t="shared" si="0"/>
        <v>24.881980118062177</v>
      </c>
      <c r="H15" s="5">
        <f t="shared" si="0"/>
        <v>8.73173299838686</v>
      </c>
      <c r="I15" s="5">
        <f t="shared" si="0"/>
        <v>1.0987350662621245</v>
      </c>
      <c r="J15" s="5"/>
      <c r="K15" s="14"/>
      <c r="L15" s="5"/>
      <c r="M15" s="5"/>
      <c r="N15" s="5"/>
      <c r="O15" s="5"/>
      <c r="P15" s="5"/>
      <c r="Q15" s="5"/>
      <c r="R15" s="5"/>
      <c r="S15" s="5"/>
      <c r="T15" s="5"/>
      <c r="U15" s="5"/>
      <c r="V15" s="5"/>
    </row>
    <row r="16" spans="1:22" ht="12.75">
      <c r="A16" t="s">
        <v>86</v>
      </c>
      <c r="B16" t="s">
        <v>87</v>
      </c>
      <c r="D16" s="5">
        <f t="shared" si="0"/>
        <v>100</v>
      </c>
      <c r="E16" s="5">
        <f t="shared" si="0"/>
        <v>32.75271978154852</v>
      </c>
      <c r="F16" s="5">
        <f t="shared" si="0"/>
        <v>32.15150275564635</v>
      </c>
      <c r="G16" s="5">
        <f t="shared" si="0"/>
        <v>22.939290524560626</v>
      </c>
      <c r="H16" s="5">
        <f t="shared" si="0"/>
        <v>10.424483485386425</v>
      </c>
      <c r="I16" s="5">
        <f t="shared" si="0"/>
        <v>1.732003452858076</v>
      </c>
      <c r="J16" s="5"/>
      <c r="K16" s="14"/>
      <c r="L16" s="5"/>
      <c r="M16" s="5"/>
      <c r="N16" s="5"/>
      <c r="O16" s="5"/>
      <c r="P16" s="5"/>
      <c r="Q16" s="5"/>
      <c r="R16" s="5"/>
      <c r="S16" s="5"/>
      <c r="T16" s="5"/>
      <c r="U16" s="5"/>
      <c r="V16" s="5"/>
    </row>
    <row r="17" spans="1:22" ht="12.75">
      <c r="A17" t="s">
        <v>86</v>
      </c>
      <c r="B17" t="s">
        <v>88</v>
      </c>
      <c r="D17" s="5">
        <f t="shared" si="0"/>
        <v>100</v>
      </c>
      <c r="E17" s="5">
        <f t="shared" si="0"/>
        <v>33.9330830927245</v>
      </c>
      <c r="F17" s="5">
        <f t="shared" si="0"/>
        <v>34.5791359015844</v>
      </c>
      <c r="G17" s="5">
        <f t="shared" si="0"/>
        <v>22.886214756327185</v>
      </c>
      <c r="H17" s="5">
        <f t="shared" si="0"/>
        <v>7.678641618851113</v>
      </c>
      <c r="I17" s="5">
        <f t="shared" si="0"/>
        <v>0.9229246305128003</v>
      </c>
      <c r="J17" s="5"/>
      <c r="K17" s="14"/>
      <c r="L17" s="5"/>
      <c r="M17" s="5"/>
      <c r="N17" s="5"/>
      <c r="O17" s="5"/>
      <c r="P17" s="5"/>
      <c r="Q17" s="5"/>
      <c r="R17" s="5"/>
      <c r="S17" s="5"/>
      <c r="T17" s="5"/>
      <c r="U17" s="5"/>
      <c r="V17" s="5"/>
    </row>
    <row r="18" spans="1:22" ht="12.75">
      <c r="A18" t="s">
        <v>86</v>
      </c>
      <c r="B18" t="s">
        <v>87</v>
      </c>
      <c r="C18" t="s">
        <v>89</v>
      </c>
      <c r="D18" s="5">
        <f t="shared" si="0"/>
        <v>100</v>
      </c>
      <c r="E18" s="5">
        <f t="shared" si="0"/>
        <v>35.685158762991044</v>
      </c>
      <c r="F18" s="5">
        <f t="shared" si="0"/>
        <v>31.434312392884582</v>
      </c>
      <c r="G18" s="5">
        <f t="shared" si="0"/>
        <v>22.020819438229758</v>
      </c>
      <c r="H18" s="5">
        <f t="shared" si="0"/>
        <v>9.344263679113865</v>
      </c>
      <c r="I18" s="5">
        <f t="shared" si="0"/>
        <v>1.5154457267807544</v>
      </c>
      <c r="J18" s="5"/>
      <c r="K18" s="14"/>
      <c r="L18" s="5"/>
      <c r="M18" s="5"/>
      <c r="N18" s="5"/>
      <c r="O18" s="5"/>
      <c r="P18" s="5"/>
      <c r="Q18" s="5"/>
      <c r="R18" s="5"/>
      <c r="S18" s="5"/>
      <c r="T18" s="5"/>
      <c r="U18" s="5"/>
      <c r="V18" s="5"/>
    </row>
    <row r="19" spans="2:28" ht="12.75">
      <c r="B19" t="s">
        <v>90</v>
      </c>
      <c r="D19" s="5">
        <f t="shared" si="0"/>
        <v>100</v>
      </c>
      <c r="E19" s="5">
        <f aca="true" t="shared" si="1" ref="E19:I20">E7/$D7*100</f>
        <v>20.805860805860807</v>
      </c>
      <c r="F19" s="5">
        <f t="shared" si="1"/>
        <v>34.43223443223443</v>
      </c>
      <c r="G19" s="5">
        <f t="shared" si="1"/>
        <v>29.15750915750916</v>
      </c>
      <c r="H19" s="5">
        <f t="shared" si="1"/>
        <v>12.967032967032969</v>
      </c>
      <c r="I19" s="5">
        <f t="shared" si="1"/>
        <v>2.6373626373626373</v>
      </c>
      <c r="J19" s="5"/>
      <c r="K19" s="14"/>
      <c r="L19" s="5"/>
      <c r="M19" s="5"/>
      <c r="N19" s="5"/>
      <c r="O19" s="5"/>
      <c r="P19" s="5"/>
      <c r="Q19" s="5"/>
      <c r="R19" s="5"/>
      <c r="S19" s="5"/>
      <c r="T19" s="5"/>
      <c r="U19" s="5"/>
      <c r="V19" s="5"/>
      <c r="W19" s="5"/>
      <c r="X19" s="5"/>
      <c r="Y19" s="5"/>
      <c r="Z19" s="5"/>
      <c r="AA19" s="5"/>
      <c r="AB19" s="5"/>
    </row>
    <row r="20" spans="2:28" ht="12.75">
      <c r="B20" t="s">
        <v>91</v>
      </c>
      <c r="D20" s="5">
        <f t="shared" si="0"/>
        <v>100</v>
      </c>
      <c r="E20" s="5">
        <f t="shared" si="1"/>
        <v>20.670925129274757</v>
      </c>
      <c r="F20" s="5">
        <f t="shared" si="1"/>
        <v>34.515273975579014</v>
      </c>
      <c r="G20" s="5">
        <f t="shared" si="1"/>
        <v>29.000999435101892</v>
      </c>
      <c r="H20" s="5">
        <f t="shared" si="1"/>
        <v>13.188197975057575</v>
      </c>
      <c r="I20" s="5">
        <f t="shared" si="1"/>
        <v>2.6246034849867463</v>
      </c>
      <c r="J20" s="5"/>
      <c r="K20" s="14"/>
      <c r="L20" s="5"/>
      <c r="M20" s="5"/>
      <c r="N20" s="5"/>
      <c r="O20" s="5"/>
      <c r="P20" s="5"/>
      <c r="Q20" s="5"/>
      <c r="R20" s="5"/>
      <c r="S20" s="5"/>
      <c r="T20" s="5"/>
      <c r="U20" s="5"/>
      <c r="V20" s="5"/>
      <c r="W20" s="5"/>
      <c r="X20" s="5"/>
      <c r="Y20" s="5"/>
      <c r="Z20" s="5"/>
      <c r="AA20" s="5"/>
      <c r="AB20" s="5"/>
    </row>
    <row r="21" ht="12.75">
      <c r="K21" s="14"/>
    </row>
    <row r="22" ht="12.75">
      <c r="K22" s="14"/>
    </row>
    <row r="23" ht="12.75">
      <c r="K23" s="14"/>
    </row>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V20"/>
  <sheetViews>
    <sheetView workbookViewId="0" topLeftCell="A1">
      <pane ySplit="1" topLeftCell="BM2" activePane="bottomLeft" state="frozen"/>
      <selection pane="topLeft" activeCell="A1" sqref="A1"/>
      <selection pane="bottomLeft" activeCell="E14" sqref="E14:E20"/>
    </sheetView>
  </sheetViews>
  <sheetFormatPr defaultColWidth="9.140625" defaultRowHeight="12.75"/>
  <cols>
    <col min="4" max="4" width="10.421875" style="0" customWidth="1"/>
    <col min="5" max="5" width="10.421875" style="9" customWidth="1"/>
    <col min="6" max="6" width="10.421875" style="0" customWidth="1"/>
    <col min="9" max="9" width="10.421875" style="9" customWidth="1"/>
  </cols>
  <sheetData>
    <row r="1" spans="1:15" s="1" customFormat="1" ht="89.25" customHeight="1">
      <c r="A1" s="1" t="s">
        <v>439</v>
      </c>
      <c r="D1" s="1" t="s">
        <v>440</v>
      </c>
      <c r="E1" s="15" t="s">
        <v>441</v>
      </c>
      <c r="F1" s="1" t="s">
        <v>442</v>
      </c>
      <c r="G1" s="1" t="s">
        <v>443</v>
      </c>
      <c r="H1" s="1" t="s">
        <v>444</v>
      </c>
      <c r="I1" s="15" t="s">
        <v>445</v>
      </c>
      <c r="J1" s="1" t="s">
        <v>446</v>
      </c>
      <c r="K1" s="1" t="s">
        <v>447</v>
      </c>
      <c r="L1" s="1" t="s">
        <v>448</v>
      </c>
      <c r="M1" s="1" t="s">
        <v>449</v>
      </c>
      <c r="N1" s="1" t="s">
        <v>450</v>
      </c>
      <c r="O1" s="1" t="s">
        <v>451</v>
      </c>
    </row>
    <row r="2" spans="1:15" ht="12.75">
      <c r="A2" t="s">
        <v>85</v>
      </c>
      <c r="D2" s="2">
        <v>40666546</v>
      </c>
      <c r="E2" s="8">
        <v>24636310</v>
      </c>
      <c r="F2" s="2">
        <v>17646863</v>
      </c>
      <c r="G2" s="2">
        <v>2988303</v>
      </c>
      <c r="H2" s="2">
        <v>4001144</v>
      </c>
      <c r="I2" s="8">
        <v>16030236</v>
      </c>
      <c r="J2" s="2">
        <v>9363276</v>
      </c>
      <c r="K2" s="2">
        <v>329059</v>
      </c>
      <c r="L2" s="2">
        <v>46185</v>
      </c>
      <c r="M2" s="2">
        <v>775688</v>
      </c>
      <c r="N2" s="2">
        <v>2392822</v>
      </c>
      <c r="O2" s="2">
        <v>3123206</v>
      </c>
    </row>
    <row r="3" spans="1:15" ht="12.75">
      <c r="A3" t="s">
        <v>86</v>
      </c>
      <c r="D3" s="2">
        <v>38393304</v>
      </c>
      <c r="E3" s="8">
        <v>23256884</v>
      </c>
      <c r="F3" s="2">
        <v>16635614</v>
      </c>
      <c r="G3" s="2">
        <v>2819581</v>
      </c>
      <c r="H3" s="2">
        <v>3801689</v>
      </c>
      <c r="I3" s="8">
        <v>15136420</v>
      </c>
      <c r="J3" s="2">
        <v>8863748</v>
      </c>
      <c r="K3" s="2">
        <v>315615</v>
      </c>
      <c r="L3" s="2">
        <v>43714</v>
      </c>
      <c r="M3" s="2">
        <v>740119</v>
      </c>
      <c r="N3" s="2">
        <v>2246994</v>
      </c>
      <c r="O3" s="2">
        <v>2926230</v>
      </c>
    </row>
    <row r="4" spans="1:15" ht="12.75">
      <c r="A4" t="s">
        <v>86</v>
      </c>
      <c r="B4" t="s">
        <v>87</v>
      </c>
      <c r="D4" s="2">
        <v>2180508</v>
      </c>
      <c r="E4" s="8">
        <v>911365</v>
      </c>
      <c r="F4" s="2">
        <v>581101</v>
      </c>
      <c r="G4" s="2">
        <v>67784</v>
      </c>
      <c r="H4" s="2">
        <v>262480</v>
      </c>
      <c r="I4" s="8">
        <v>1269143</v>
      </c>
      <c r="J4" s="2">
        <v>882271</v>
      </c>
      <c r="K4" s="2">
        <v>57366</v>
      </c>
      <c r="L4" s="2">
        <v>5805</v>
      </c>
      <c r="M4" s="2">
        <v>63616</v>
      </c>
      <c r="N4" s="2">
        <v>142268</v>
      </c>
      <c r="O4" s="2">
        <v>117817</v>
      </c>
    </row>
    <row r="5" spans="1:15" ht="12.75">
      <c r="A5" t="s">
        <v>86</v>
      </c>
      <c r="B5" t="s">
        <v>88</v>
      </c>
      <c r="D5" s="2">
        <v>3451983</v>
      </c>
      <c r="E5" s="8">
        <v>1915720</v>
      </c>
      <c r="F5" s="2">
        <v>1432316</v>
      </c>
      <c r="G5" s="2">
        <v>166201</v>
      </c>
      <c r="H5" s="2">
        <v>317203</v>
      </c>
      <c r="I5" s="8">
        <v>1536263</v>
      </c>
      <c r="J5" s="2">
        <v>977288</v>
      </c>
      <c r="K5" s="2">
        <v>48376</v>
      </c>
      <c r="L5" s="2">
        <v>4703</v>
      </c>
      <c r="M5" s="2">
        <v>73422</v>
      </c>
      <c r="N5" s="2">
        <v>191540</v>
      </c>
      <c r="O5" s="2">
        <v>240934</v>
      </c>
    </row>
    <row r="6" spans="1:15" ht="12.75">
      <c r="A6" t="s">
        <v>86</v>
      </c>
      <c r="B6" t="s">
        <v>87</v>
      </c>
      <c r="C6" t="s">
        <v>89</v>
      </c>
      <c r="D6" s="2">
        <v>212110</v>
      </c>
      <c r="E6" s="8">
        <v>82750</v>
      </c>
      <c r="F6" s="2">
        <v>49234</v>
      </c>
      <c r="G6" s="2">
        <v>5850</v>
      </c>
      <c r="H6" s="2">
        <v>27666</v>
      </c>
      <c r="I6" s="8">
        <v>129360</v>
      </c>
      <c r="J6" s="2">
        <v>95319</v>
      </c>
      <c r="K6" s="2">
        <v>4318</v>
      </c>
      <c r="L6" s="2">
        <v>541</v>
      </c>
      <c r="M6" s="2">
        <v>6436</v>
      </c>
      <c r="N6" s="2">
        <v>12997</v>
      </c>
      <c r="O6" s="2">
        <v>9749</v>
      </c>
    </row>
    <row r="7" spans="2:15" ht="12.75">
      <c r="B7" t="s">
        <v>90</v>
      </c>
      <c r="D7" s="2">
        <v>2385</v>
      </c>
      <c r="E7" s="8">
        <v>876</v>
      </c>
      <c r="F7" s="2">
        <v>563</v>
      </c>
      <c r="G7" s="2">
        <v>81</v>
      </c>
      <c r="H7" s="2">
        <v>232</v>
      </c>
      <c r="I7" s="8">
        <v>1509</v>
      </c>
      <c r="J7" s="2">
        <v>967</v>
      </c>
      <c r="K7" s="2">
        <v>67</v>
      </c>
      <c r="L7" s="2">
        <v>10</v>
      </c>
      <c r="M7" s="2">
        <v>102</v>
      </c>
      <c r="N7" s="2">
        <v>198</v>
      </c>
      <c r="O7" s="2">
        <v>165</v>
      </c>
    </row>
    <row r="8" spans="2:15" s="3" customFormat="1" ht="12.75">
      <c r="B8" s="3" t="s">
        <v>452</v>
      </c>
      <c r="D8" s="3">
        <v>2008.2</v>
      </c>
      <c r="E8" s="8">
        <v>729</v>
      </c>
      <c r="F8" s="3">
        <v>468</v>
      </c>
      <c r="G8" s="3">
        <v>63.7</v>
      </c>
      <c r="H8" s="3">
        <v>197.3</v>
      </c>
      <c r="I8" s="8">
        <v>1279.2</v>
      </c>
      <c r="J8" s="3">
        <v>827.75</v>
      </c>
      <c r="K8" s="3">
        <v>56.35</v>
      </c>
      <c r="L8" s="3">
        <v>6.75</v>
      </c>
      <c r="M8" s="3">
        <v>87.3</v>
      </c>
      <c r="N8" s="3">
        <v>167.7</v>
      </c>
      <c r="O8" s="3">
        <v>133.35</v>
      </c>
    </row>
    <row r="11" ht="12.75">
      <c r="A11" s="4" t="s">
        <v>92</v>
      </c>
    </row>
    <row r="14" spans="1:22" ht="12.75">
      <c r="A14" t="s">
        <v>85</v>
      </c>
      <c r="D14" s="5">
        <f aca="true" t="shared" si="0" ref="D14:O14">D2/$D2*100</f>
        <v>100</v>
      </c>
      <c r="E14" s="13">
        <f t="shared" si="0"/>
        <v>60.581269921473044</v>
      </c>
      <c r="F14" s="5">
        <f t="shared" si="0"/>
        <v>43.39405416924269</v>
      </c>
      <c r="G14" s="5">
        <f t="shared" si="0"/>
        <v>7.348307869569252</v>
      </c>
      <c r="H14" s="5">
        <f t="shared" si="0"/>
        <v>9.838907882661095</v>
      </c>
      <c r="I14" s="13">
        <f t="shared" si="0"/>
        <v>39.418730078526956</v>
      </c>
      <c r="J14" s="5">
        <f t="shared" si="0"/>
        <v>23.024517498978152</v>
      </c>
      <c r="K14" s="5">
        <f t="shared" si="0"/>
        <v>0.809163876371502</v>
      </c>
      <c r="L14" s="5">
        <f t="shared" si="0"/>
        <v>0.11357000911756804</v>
      </c>
      <c r="M14" s="5">
        <f t="shared" si="0"/>
        <v>1.9074351679633672</v>
      </c>
      <c r="N14" s="5">
        <f t="shared" si="0"/>
        <v>5.884005983689886</v>
      </c>
      <c r="O14" s="5">
        <f t="shared" si="0"/>
        <v>7.680037542406478</v>
      </c>
      <c r="P14" s="5"/>
      <c r="Q14" s="5"/>
      <c r="R14" s="5"/>
      <c r="S14" s="5"/>
      <c r="T14" s="5"/>
      <c r="U14" s="5"/>
      <c r="V14" s="5"/>
    </row>
    <row r="15" spans="1:22" ht="12.75">
      <c r="A15" t="s">
        <v>86</v>
      </c>
      <c r="D15" s="5">
        <f aca="true" t="shared" si="1" ref="D15:O15">D3/$D3*100</f>
        <v>100</v>
      </c>
      <c r="E15" s="13">
        <f t="shared" si="1"/>
        <v>60.57536491258997</v>
      </c>
      <c r="F15" s="5">
        <f t="shared" si="1"/>
        <v>43.32946703414741</v>
      </c>
      <c r="G15" s="5">
        <f t="shared" si="1"/>
        <v>7.34393945360889</v>
      </c>
      <c r="H15" s="5">
        <f t="shared" si="1"/>
        <v>9.901958424833664</v>
      </c>
      <c r="I15" s="13">
        <f t="shared" si="1"/>
        <v>39.42463508741003</v>
      </c>
      <c r="J15" s="5">
        <f t="shared" si="1"/>
        <v>23.086702827138815</v>
      </c>
      <c r="K15" s="5">
        <f t="shared" si="1"/>
        <v>0.8220574087606526</v>
      </c>
      <c r="L15" s="5">
        <f t="shared" si="1"/>
        <v>0.11385839572442111</v>
      </c>
      <c r="M15" s="5">
        <f t="shared" si="1"/>
        <v>1.9277293769767772</v>
      </c>
      <c r="N15" s="5">
        <f t="shared" si="1"/>
        <v>5.852567416443242</v>
      </c>
      <c r="O15" s="5">
        <f t="shared" si="1"/>
        <v>7.621719662366125</v>
      </c>
      <c r="P15" s="5"/>
      <c r="Q15" s="5"/>
      <c r="R15" s="5"/>
      <c r="S15" s="5"/>
      <c r="T15" s="5"/>
      <c r="U15" s="5"/>
      <c r="V15" s="5"/>
    </row>
    <row r="16" spans="1:22" ht="12.75">
      <c r="A16" t="s">
        <v>86</v>
      </c>
      <c r="B16" t="s">
        <v>87</v>
      </c>
      <c r="D16" s="5">
        <f aca="true" t="shared" si="2" ref="D16:O16">D4/$D4*100</f>
        <v>100</v>
      </c>
      <c r="E16" s="13">
        <f t="shared" si="2"/>
        <v>41.795994327927254</v>
      </c>
      <c r="F16" s="5">
        <f t="shared" si="2"/>
        <v>26.64979903765545</v>
      </c>
      <c r="G16" s="5">
        <f t="shared" si="2"/>
        <v>3.108633401023982</v>
      </c>
      <c r="H16" s="5">
        <f t="shared" si="2"/>
        <v>12.037561889247826</v>
      </c>
      <c r="I16" s="13">
        <f t="shared" si="2"/>
        <v>58.204005672072746</v>
      </c>
      <c r="J16" s="5">
        <f t="shared" si="2"/>
        <v>40.461718095049406</v>
      </c>
      <c r="K16" s="5">
        <f t="shared" si="2"/>
        <v>2.630854828324409</v>
      </c>
      <c r="L16" s="5">
        <f t="shared" si="2"/>
        <v>0.26622236653110193</v>
      </c>
      <c r="M16" s="5">
        <f t="shared" si="2"/>
        <v>2.9174852832459224</v>
      </c>
      <c r="N16" s="5">
        <f t="shared" si="2"/>
        <v>6.524534649723826</v>
      </c>
      <c r="O16" s="5">
        <f t="shared" si="2"/>
        <v>5.4031904491980765</v>
      </c>
      <c r="P16" s="5"/>
      <c r="Q16" s="5"/>
      <c r="R16" s="5"/>
      <c r="S16" s="5"/>
      <c r="T16" s="5"/>
      <c r="U16" s="5"/>
      <c r="V16" s="5"/>
    </row>
    <row r="17" spans="1:22" ht="12.75">
      <c r="A17" t="s">
        <v>86</v>
      </c>
      <c r="B17" t="s">
        <v>88</v>
      </c>
      <c r="D17" s="5">
        <f aca="true" t="shared" si="3" ref="D17:O17">D5/$D5*100</f>
        <v>100</v>
      </c>
      <c r="E17" s="13">
        <f t="shared" si="3"/>
        <v>55.496217681257406</v>
      </c>
      <c r="F17" s="5">
        <f t="shared" si="3"/>
        <v>41.49255659717907</v>
      </c>
      <c r="G17" s="5">
        <f t="shared" si="3"/>
        <v>4.8146529110948695</v>
      </c>
      <c r="H17" s="5">
        <f t="shared" si="3"/>
        <v>9.18900817298347</v>
      </c>
      <c r="I17" s="13">
        <f t="shared" si="3"/>
        <v>44.503782318742594</v>
      </c>
      <c r="J17" s="5">
        <f t="shared" si="3"/>
        <v>28.310915783768344</v>
      </c>
      <c r="K17" s="5">
        <f t="shared" si="3"/>
        <v>1.4013973996975073</v>
      </c>
      <c r="L17" s="5">
        <f t="shared" si="3"/>
        <v>0.13624053189137952</v>
      </c>
      <c r="M17" s="5">
        <f t="shared" si="3"/>
        <v>2.1269513783816434</v>
      </c>
      <c r="N17" s="5">
        <f t="shared" si="3"/>
        <v>5.5486947647192935</v>
      </c>
      <c r="O17" s="5">
        <f t="shared" si="3"/>
        <v>6.979582460284423</v>
      </c>
      <c r="P17" s="5"/>
      <c r="Q17" s="5"/>
      <c r="R17" s="5"/>
      <c r="S17" s="5"/>
      <c r="T17" s="5"/>
      <c r="U17" s="5"/>
      <c r="V17" s="5"/>
    </row>
    <row r="18" spans="1:22" ht="12.75">
      <c r="A18" t="s">
        <v>86</v>
      </c>
      <c r="B18" t="s">
        <v>87</v>
      </c>
      <c r="C18" t="s">
        <v>89</v>
      </c>
      <c r="D18" s="5">
        <f aca="true" t="shared" si="4" ref="D18:O18">D6/$D6*100</f>
        <v>100</v>
      </c>
      <c r="E18" s="13">
        <f t="shared" si="4"/>
        <v>39.012776389609165</v>
      </c>
      <c r="F18" s="5">
        <f t="shared" si="4"/>
        <v>23.21154118146245</v>
      </c>
      <c r="G18" s="5">
        <f t="shared" si="4"/>
        <v>2.7580029230116447</v>
      </c>
      <c r="H18" s="5">
        <f t="shared" si="4"/>
        <v>13.04323228513507</v>
      </c>
      <c r="I18" s="13">
        <f t="shared" si="4"/>
        <v>60.98722361039084</v>
      </c>
      <c r="J18" s="5">
        <f t="shared" si="4"/>
        <v>44.93847531940974</v>
      </c>
      <c r="K18" s="5">
        <f t="shared" si="4"/>
        <v>2.0357361746263734</v>
      </c>
      <c r="L18" s="5">
        <f t="shared" si="4"/>
        <v>0.255056338692188</v>
      </c>
      <c r="M18" s="5">
        <f t="shared" si="4"/>
        <v>3.034274668803923</v>
      </c>
      <c r="N18" s="5">
        <f t="shared" si="4"/>
        <v>6.127481023996983</v>
      </c>
      <c r="O18" s="5">
        <f t="shared" si="4"/>
        <v>4.5962000848616285</v>
      </c>
      <c r="P18" s="5"/>
      <c r="Q18" s="5"/>
      <c r="R18" s="5"/>
      <c r="S18" s="5"/>
      <c r="T18" s="5"/>
      <c r="U18" s="5"/>
      <c r="V18" s="5"/>
    </row>
    <row r="19" spans="2:22" ht="12.75">
      <c r="B19" t="s">
        <v>90</v>
      </c>
      <c r="D19" s="5">
        <f aca="true" t="shared" si="5" ref="D19:O19">D7/$D7*100</f>
        <v>100</v>
      </c>
      <c r="E19" s="13">
        <f t="shared" si="5"/>
        <v>36.72955974842767</v>
      </c>
      <c r="F19" s="5">
        <f t="shared" si="5"/>
        <v>23.60587002096436</v>
      </c>
      <c r="G19" s="5">
        <f t="shared" si="5"/>
        <v>3.3962264150943398</v>
      </c>
      <c r="H19" s="5">
        <f t="shared" si="5"/>
        <v>9.727463312368972</v>
      </c>
      <c r="I19" s="13">
        <f t="shared" si="5"/>
        <v>63.270440251572325</v>
      </c>
      <c r="J19" s="5">
        <f t="shared" si="5"/>
        <v>40.54507337526205</v>
      </c>
      <c r="K19" s="5">
        <f t="shared" si="5"/>
        <v>2.8092243186582806</v>
      </c>
      <c r="L19" s="5">
        <f t="shared" si="5"/>
        <v>0.41928721174004197</v>
      </c>
      <c r="M19" s="5">
        <f t="shared" si="5"/>
        <v>4.276729559748428</v>
      </c>
      <c r="N19" s="5">
        <f t="shared" si="5"/>
        <v>8.30188679245283</v>
      </c>
      <c r="O19" s="5">
        <f t="shared" si="5"/>
        <v>6.918238993710692</v>
      </c>
      <c r="P19" s="5"/>
      <c r="Q19" s="5"/>
      <c r="R19" s="5"/>
      <c r="S19" s="5"/>
      <c r="T19" s="5"/>
      <c r="U19" s="5"/>
      <c r="V19" s="5"/>
    </row>
    <row r="20" spans="2:15" ht="12.75">
      <c r="B20" s="3" t="s">
        <v>452</v>
      </c>
      <c r="D20" s="5">
        <f aca="true" t="shared" si="6" ref="D20:O20">D8/$D8*100</f>
        <v>100</v>
      </c>
      <c r="E20" s="13">
        <f t="shared" si="6"/>
        <v>36.301165222587386</v>
      </c>
      <c r="F20" s="5">
        <f t="shared" si="6"/>
        <v>23.30445174783388</v>
      </c>
      <c r="G20" s="5">
        <f t="shared" si="6"/>
        <v>3.171994821232945</v>
      </c>
      <c r="H20" s="5">
        <f t="shared" si="6"/>
        <v>9.824718653520566</v>
      </c>
      <c r="I20" s="13">
        <f t="shared" si="6"/>
        <v>63.69883477741261</v>
      </c>
      <c r="J20" s="5">
        <f t="shared" si="6"/>
        <v>41.21850413305447</v>
      </c>
      <c r="K20" s="5">
        <f t="shared" si="6"/>
        <v>2.80599541878299</v>
      </c>
      <c r="L20" s="5">
        <f t="shared" si="6"/>
        <v>0.3361219002091425</v>
      </c>
      <c r="M20" s="5">
        <f t="shared" si="6"/>
        <v>4.347176576038243</v>
      </c>
      <c r="N20" s="5">
        <f t="shared" si="6"/>
        <v>8.350761876307141</v>
      </c>
      <c r="O20" s="5">
        <f t="shared" si="6"/>
        <v>6.640274873020616</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C20"/>
  <sheetViews>
    <sheetView workbookViewId="0" topLeftCell="A1">
      <pane ySplit="1" topLeftCell="BM2" activePane="bottomLeft" state="frozen"/>
      <selection pane="topLeft" activeCell="A1" sqref="A1"/>
      <selection pane="bottomLeft" activeCell="C37" sqref="C37"/>
    </sheetView>
  </sheetViews>
  <sheetFormatPr defaultColWidth="9.140625" defaultRowHeight="12.75"/>
  <cols>
    <col min="4" max="6" width="10.421875" style="0" customWidth="1"/>
  </cols>
  <sheetData>
    <row r="1" spans="1:6" s="1" customFormat="1" ht="89.25" customHeight="1">
      <c r="A1" s="1" t="s">
        <v>453</v>
      </c>
      <c r="D1" s="1" t="s">
        <v>73</v>
      </c>
      <c r="E1" s="1" t="s">
        <v>454</v>
      </c>
      <c r="F1" s="1" t="s">
        <v>455</v>
      </c>
    </row>
    <row r="2" spans="1:6" ht="12.75">
      <c r="A2" t="s">
        <v>85</v>
      </c>
      <c r="D2" s="2">
        <v>52041916</v>
      </c>
      <c r="E2" s="2">
        <v>9484856</v>
      </c>
      <c r="F2" s="2">
        <v>42557060</v>
      </c>
    </row>
    <row r="3" spans="1:6" ht="12.75">
      <c r="A3" t="s">
        <v>86</v>
      </c>
      <c r="D3" s="2">
        <v>49138831</v>
      </c>
      <c r="E3" s="2">
        <v>8809194</v>
      </c>
      <c r="F3" s="2">
        <v>40329637</v>
      </c>
    </row>
    <row r="4" spans="1:6" ht="12.75">
      <c r="A4" t="s">
        <v>86</v>
      </c>
      <c r="B4" t="s">
        <v>87</v>
      </c>
      <c r="D4" s="2">
        <v>2766114</v>
      </c>
      <c r="E4" s="2">
        <v>432666</v>
      </c>
      <c r="F4" s="2">
        <v>2333448</v>
      </c>
    </row>
    <row r="5" spans="1:6" ht="12.75">
      <c r="A5" t="s">
        <v>86</v>
      </c>
      <c r="B5" t="s">
        <v>88</v>
      </c>
      <c r="D5" s="2">
        <v>4405977</v>
      </c>
      <c r="E5" s="2">
        <v>678618</v>
      </c>
      <c r="F5" s="2">
        <v>3727359</v>
      </c>
    </row>
    <row r="6" spans="1:6" ht="12.75">
      <c r="A6" t="s">
        <v>86</v>
      </c>
      <c r="B6" t="s">
        <v>87</v>
      </c>
      <c r="C6" t="s">
        <v>89</v>
      </c>
      <c r="D6" s="2">
        <v>266169</v>
      </c>
      <c r="E6" s="2">
        <v>38313</v>
      </c>
      <c r="F6" s="2">
        <v>227856</v>
      </c>
    </row>
    <row r="7" spans="2:6" ht="12.75">
      <c r="B7" t="s">
        <v>90</v>
      </c>
      <c r="D7" s="2">
        <v>3252</v>
      </c>
      <c r="E7" s="2">
        <v>557</v>
      </c>
      <c r="F7" s="2">
        <v>2695</v>
      </c>
    </row>
    <row r="8" spans="2:29" ht="12.75">
      <c r="B8" t="s">
        <v>91</v>
      </c>
      <c r="D8" s="3">
        <v>2762.5</v>
      </c>
      <c r="E8" s="3">
        <v>457.7</v>
      </c>
      <c r="F8" s="3">
        <v>2304.8</v>
      </c>
      <c r="G8" s="3">
        <v>0</v>
      </c>
      <c r="H8" s="3">
        <v>0</v>
      </c>
      <c r="I8" s="3">
        <v>0</v>
      </c>
      <c r="J8" s="3">
        <v>0</v>
      </c>
      <c r="K8" s="3">
        <v>0</v>
      </c>
      <c r="L8" s="3">
        <v>0</v>
      </c>
      <c r="M8" s="3">
        <v>0</v>
      </c>
      <c r="N8" s="3">
        <v>0</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4" spans="1:22" ht="12.75">
      <c r="A14" t="s">
        <v>85</v>
      </c>
      <c r="D14" s="5">
        <f aca="true" t="shared" si="0" ref="D14:F20">D2/$D2*100</f>
        <v>100</v>
      </c>
      <c r="E14" s="5">
        <f t="shared" si="0"/>
        <v>18.225416604569286</v>
      </c>
      <c r="F14" s="5">
        <f t="shared" si="0"/>
        <v>81.77458339543071</v>
      </c>
      <c r="G14" s="5"/>
      <c r="H14" s="5"/>
      <c r="I14" s="5"/>
      <c r="J14" s="5"/>
      <c r="K14" s="5"/>
      <c r="L14" s="5"/>
      <c r="M14" s="5"/>
      <c r="N14" s="5"/>
      <c r="O14" s="5"/>
      <c r="P14" s="5"/>
      <c r="Q14" s="5"/>
      <c r="R14" s="5"/>
      <c r="S14" s="5"/>
      <c r="T14" s="5"/>
      <c r="U14" s="5"/>
      <c r="V14" s="5"/>
    </row>
    <row r="15" spans="1:22" ht="12.75">
      <c r="A15" t="s">
        <v>86</v>
      </c>
      <c r="D15" s="5">
        <f t="shared" si="0"/>
        <v>100</v>
      </c>
      <c r="E15" s="5">
        <f t="shared" si="0"/>
        <v>17.927154188914262</v>
      </c>
      <c r="F15" s="5">
        <f t="shared" si="0"/>
        <v>82.07284581108574</v>
      </c>
      <c r="G15" s="5"/>
      <c r="H15" s="5"/>
      <c r="I15" s="5"/>
      <c r="J15" s="5"/>
      <c r="K15" s="5"/>
      <c r="L15" s="5"/>
      <c r="M15" s="5"/>
      <c r="N15" s="5"/>
      <c r="O15" s="5"/>
      <c r="P15" s="5"/>
      <c r="Q15" s="5"/>
      <c r="R15" s="5"/>
      <c r="S15" s="5"/>
      <c r="T15" s="5"/>
      <c r="U15" s="5"/>
      <c r="V15" s="5"/>
    </row>
    <row r="16" spans="1:22" ht="12.75">
      <c r="A16" t="s">
        <v>86</v>
      </c>
      <c r="B16" t="s">
        <v>87</v>
      </c>
      <c r="D16" s="5">
        <f t="shared" si="0"/>
        <v>100</v>
      </c>
      <c r="E16" s="5">
        <f t="shared" si="0"/>
        <v>15.64165468234498</v>
      </c>
      <c r="F16" s="5">
        <f t="shared" si="0"/>
        <v>84.35834531765502</v>
      </c>
      <c r="G16" s="5"/>
      <c r="H16" s="5"/>
      <c r="I16" s="5"/>
      <c r="J16" s="5"/>
      <c r="K16" s="5"/>
      <c r="L16" s="5"/>
      <c r="M16" s="5"/>
      <c r="N16" s="5"/>
      <c r="O16" s="5"/>
      <c r="P16" s="5"/>
      <c r="Q16" s="5"/>
      <c r="R16" s="5"/>
      <c r="S16" s="5"/>
      <c r="T16" s="5"/>
      <c r="U16" s="5"/>
      <c r="V16" s="5"/>
    </row>
    <row r="17" spans="1:22" ht="12.75">
      <c r="A17" t="s">
        <v>86</v>
      </c>
      <c r="B17" t="s">
        <v>88</v>
      </c>
      <c r="D17" s="5">
        <f t="shared" si="0"/>
        <v>100</v>
      </c>
      <c r="E17" s="5">
        <f t="shared" si="0"/>
        <v>15.402213856313821</v>
      </c>
      <c r="F17" s="5">
        <f t="shared" si="0"/>
        <v>84.59778614368618</v>
      </c>
      <c r="G17" s="5"/>
      <c r="H17" s="5"/>
      <c r="I17" s="5"/>
      <c r="J17" s="5"/>
      <c r="K17" s="5"/>
      <c r="L17" s="5"/>
      <c r="M17" s="5"/>
      <c r="N17" s="5"/>
      <c r="O17" s="5"/>
      <c r="P17" s="5"/>
      <c r="Q17" s="5"/>
      <c r="R17" s="5"/>
      <c r="S17" s="5"/>
      <c r="T17" s="5"/>
      <c r="U17" s="5"/>
      <c r="V17" s="5"/>
    </row>
    <row r="18" spans="1:22" ht="12.75">
      <c r="A18" t="s">
        <v>86</v>
      </c>
      <c r="B18" t="s">
        <v>87</v>
      </c>
      <c r="C18" t="s">
        <v>89</v>
      </c>
      <c r="D18" s="5">
        <f t="shared" si="0"/>
        <v>100</v>
      </c>
      <c r="E18" s="5">
        <f t="shared" si="0"/>
        <v>14.394238247128705</v>
      </c>
      <c r="F18" s="5">
        <f t="shared" si="0"/>
        <v>85.6057617528713</v>
      </c>
      <c r="G18" s="5"/>
      <c r="H18" s="5"/>
      <c r="I18" s="5"/>
      <c r="J18" s="5"/>
      <c r="K18" s="5"/>
      <c r="L18" s="5"/>
      <c r="M18" s="5"/>
      <c r="N18" s="5"/>
      <c r="O18" s="5"/>
      <c r="P18" s="5"/>
      <c r="Q18" s="5"/>
      <c r="R18" s="5"/>
      <c r="S18" s="5"/>
      <c r="T18" s="5"/>
      <c r="U18" s="5"/>
      <c r="V18" s="5"/>
    </row>
    <row r="19" spans="2:28" ht="12.75">
      <c r="B19" t="s">
        <v>90</v>
      </c>
      <c r="D19" s="5">
        <f t="shared" si="0"/>
        <v>100</v>
      </c>
      <c r="E19" s="5">
        <f t="shared" si="0"/>
        <v>17.127921279212792</v>
      </c>
      <c r="F19" s="5">
        <f t="shared" si="0"/>
        <v>82.87207872078721</v>
      </c>
      <c r="G19" s="5"/>
      <c r="H19" s="5"/>
      <c r="I19" s="5"/>
      <c r="J19" s="5"/>
      <c r="K19" s="5"/>
      <c r="L19" s="5"/>
      <c r="M19" s="5"/>
      <c r="N19" s="5"/>
      <c r="O19" s="5"/>
      <c r="P19" s="5"/>
      <c r="Q19" s="5"/>
      <c r="R19" s="5"/>
      <c r="S19" s="5"/>
      <c r="T19" s="5"/>
      <c r="U19" s="5"/>
      <c r="V19" s="5"/>
      <c r="W19" s="5"/>
      <c r="X19" s="5"/>
      <c r="Y19" s="5"/>
      <c r="Z19" s="5"/>
      <c r="AA19" s="5"/>
      <c r="AB19" s="5"/>
    </row>
    <row r="20" spans="2:28" ht="12.75">
      <c r="B20" t="s">
        <v>91</v>
      </c>
      <c r="D20" s="5">
        <f t="shared" si="0"/>
        <v>100</v>
      </c>
      <c r="E20" s="5">
        <f t="shared" si="0"/>
        <v>16.568325791855205</v>
      </c>
      <c r="F20" s="5">
        <f t="shared" si="0"/>
        <v>83.4316742081448</v>
      </c>
      <c r="G20" s="5"/>
      <c r="H20" s="5"/>
      <c r="I20" s="5"/>
      <c r="J20" s="5"/>
      <c r="K20" s="5"/>
      <c r="L20" s="5"/>
      <c r="M20" s="5"/>
      <c r="N20" s="5"/>
      <c r="O20" s="5"/>
      <c r="P20" s="5"/>
      <c r="Q20" s="5"/>
      <c r="R20" s="5"/>
      <c r="S20" s="5"/>
      <c r="T20" s="5"/>
      <c r="U20" s="5"/>
      <c r="V20" s="5"/>
      <c r="W20" s="5"/>
      <c r="X20" s="5"/>
      <c r="Y20" s="5"/>
      <c r="Z20" s="5"/>
      <c r="AA20" s="5"/>
      <c r="AB20" s="5"/>
    </row>
  </sheetData>
  <printOptions/>
  <pageMargins left="0.75" right="0.75" top="1" bottom="1" header="0.5" footer="0.5"/>
  <pageSetup horizontalDpi="360" verticalDpi="360" orientation="portrait" r:id="rId1"/>
</worksheet>
</file>

<file path=xl/worksheets/sheet27.xml><?xml version="1.0" encoding="utf-8"?>
<worksheet xmlns="http://schemas.openxmlformats.org/spreadsheetml/2006/main" xmlns:r="http://schemas.openxmlformats.org/officeDocument/2006/relationships">
  <dimension ref="A1:AC29"/>
  <sheetViews>
    <sheetView workbookViewId="0" topLeftCell="A1">
      <pane ySplit="1" topLeftCell="BM6" activePane="bottomLeft" state="frozen"/>
      <selection pane="topLeft" activeCell="A1" sqref="A1"/>
      <selection pane="bottomLeft" activeCell="E34" sqref="E34"/>
    </sheetView>
  </sheetViews>
  <sheetFormatPr defaultColWidth="9.140625" defaultRowHeight="12.75"/>
  <cols>
    <col min="4" max="4" width="10.140625" style="0" bestFit="1" customWidth="1"/>
    <col min="5" max="5" width="9.28125" style="0" bestFit="1" customWidth="1"/>
    <col min="6" max="6" width="10.140625" style="0" bestFit="1" customWidth="1"/>
    <col min="7" max="10" width="9.28125" style="0" bestFit="1" customWidth="1"/>
  </cols>
  <sheetData>
    <row r="1" spans="1:10" s="1" customFormat="1" ht="89.25" customHeight="1">
      <c r="A1" s="1" t="s">
        <v>669</v>
      </c>
      <c r="D1" s="1" t="s">
        <v>664</v>
      </c>
      <c r="E1" s="1" t="s">
        <v>670</v>
      </c>
      <c r="F1" s="1" t="s">
        <v>671</v>
      </c>
      <c r="G1" s="1" t="s">
        <v>672</v>
      </c>
      <c r="H1" s="1" t="s">
        <v>673</v>
      </c>
      <c r="I1" s="1" t="s">
        <v>674</v>
      </c>
      <c r="J1" s="1" t="s">
        <v>675</v>
      </c>
    </row>
    <row r="2" spans="1:10" s="2" customFormat="1" ht="12.75">
      <c r="A2" s="2" t="s">
        <v>85</v>
      </c>
      <c r="D2" s="2">
        <v>22538641</v>
      </c>
      <c r="E2" s="2">
        <v>609888</v>
      </c>
      <c r="F2" s="2">
        <v>19267131</v>
      </c>
      <c r="G2" s="2">
        <v>1712811</v>
      </c>
      <c r="H2" s="2">
        <v>519564</v>
      </c>
      <c r="I2" s="2">
        <v>274481</v>
      </c>
      <c r="J2" s="2">
        <v>154766</v>
      </c>
    </row>
    <row r="3" spans="1:10" s="2" customFormat="1" ht="12.75">
      <c r="A3" s="2" t="s">
        <v>86</v>
      </c>
      <c r="D3" s="2">
        <v>21262825</v>
      </c>
      <c r="E3" s="2">
        <v>582311</v>
      </c>
      <c r="F3" s="2">
        <v>18114257</v>
      </c>
      <c r="G3" s="2">
        <v>1639085</v>
      </c>
      <c r="H3" s="2">
        <v>504914</v>
      </c>
      <c r="I3" s="2">
        <v>269028</v>
      </c>
      <c r="J3" s="2">
        <v>153230</v>
      </c>
    </row>
    <row r="4" spans="1:10" s="2" customFormat="1" ht="12.75">
      <c r="A4" s="2" t="s">
        <v>86</v>
      </c>
      <c r="B4" s="2" t="s">
        <v>87</v>
      </c>
      <c r="D4" s="2">
        <v>1267703</v>
      </c>
      <c r="E4" s="2">
        <v>124037</v>
      </c>
      <c r="F4" s="2">
        <v>572197</v>
      </c>
      <c r="G4" s="2">
        <v>251921</v>
      </c>
      <c r="H4" s="2">
        <v>137538</v>
      </c>
      <c r="I4" s="2">
        <v>120018</v>
      </c>
      <c r="J4" s="2">
        <v>61992</v>
      </c>
    </row>
    <row r="5" spans="1:10" s="2" customFormat="1" ht="12.75">
      <c r="A5" s="2" t="s">
        <v>86</v>
      </c>
      <c r="B5" s="2" t="s">
        <v>88</v>
      </c>
      <c r="D5" s="2">
        <v>1841954</v>
      </c>
      <c r="E5" s="2">
        <v>31815</v>
      </c>
      <c r="F5" s="2">
        <v>1437691</v>
      </c>
      <c r="G5" s="2">
        <v>235737</v>
      </c>
      <c r="H5" s="2">
        <v>83865</v>
      </c>
      <c r="I5" s="2">
        <v>34438</v>
      </c>
      <c r="J5" s="2">
        <v>18408</v>
      </c>
    </row>
    <row r="6" spans="1:10" s="2" customFormat="1" ht="12.75">
      <c r="A6" s="2" t="s">
        <v>86</v>
      </c>
      <c r="B6" s="2" t="s">
        <v>87</v>
      </c>
      <c r="C6" s="2" t="s">
        <v>89</v>
      </c>
      <c r="D6" s="2">
        <v>121743</v>
      </c>
      <c r="E6" s="2">
        <v>9192</v>
      </c>
      <c r="F6" s="2">
        <v>59148</v>
      </c>
      <c r="G6" s="2">
        <v>27301</v>
      </c>
      <c r="H6" s="2">
        <v>12619</v>
      </c>
      <c r="I6" s="2">
        <v>9655</v>
      </c>
      <c r="J6" s="2">
        <v>3828</v>
      </c>
    </row>
    <row r="7" spans="2:10" ht="12.75">
      <c r="B7" t="s">
        <v>90</v>
      </c>
      <c r="D7">
        <v>1371</v>
      </c>
      <c r="E7">
        <v>32</v>
      </c>
      <c r="F7">
        <v>694</v>
      </c>
      <c r="G7">
        <v>296</v>
      </c>
      <c r="H7">
        <v>159</v>
      </c>
      <c r="I7">
        <v>132</v>
      </c>
      <c r="J7">
        <v>58</v>
      </c>
    </row>
    <row r="8" spans="2:29" ht="12.75">
      <c r="B8" t="s">
        <v>91</v>
      </c>
      <c r="D8" s="3">
        <v>1154.7</v>
      </c>
      <c r="E8" s="3">
        <v>24.95</v>
      </c>
      <c r="F8" s="3">
        <v>555.2</v>
      </c>
      <c r="G8" s="3">
        <v>248</v>
      </c>
      <c r="H8" s="3">
        <v>145.05</v>
      </c>
      <c r="I8" s="3">
        <v>124.7</v>
      </c>
      <c r="J8" s="3">
        <v>56.8</v>
      </c>
      <c r="K8" s="3">
        <v>0</v>
      </c>
      <c r="L8" s="3">
        <v>0</v>
      </c>
      <c r="M8" s="3">
        <v>0</v>
      </c>
      <c r="N8" s="3">
        <v>0</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4" spans="1:22" ht="12.75">
      <c r="A14" t="s">
        <v>85</v>
      </c>
      <c r="D14" s="5">
        <f aca="true" t="shared" si="0" ref="D14:J20">D2/$D2*100</f>
        <v>100</v>
      </c>
      <c r="E14" s="5">
        <f t="shared" si="0"/>
        <v>2.7059661671704163</v>
      </c>
      <c r="F14" s="5">
        <f t="shared" si="0"/>
        <v>85.48488349408467</v>
      </c>
      <c r="G14" s="5">
        <f t="shared" si="0"/>
        <v>7.599442220140958</v>
      </c>
      <c r="H14" s="5">
        <f t="shared" si="0"/>
        <v>2.3052144093337303</v>
      </c>
      <c r="I14" s="5">
        <f t="shared" si="0"/>
        <v>1.2178240915235305</v>
      </c>
      <c r="J14" s="5">
        <f t="shared" si="0"/>
        <v>0.6866696177466955</v>
      </c>
      <c r="K14" s="5"/>
      <c r="L14" s="5"/>
      <c r="M14" s="5"/>
      <c r="N14" s="5"/>
      <c r="O14" s="5"/>
      <c r="P14" s="5"/>
      <c r="Q14" s="5"/>
      <c r="R14" s="5"/>
      <c r="S14" s="5"/>
      <c r="T14" s="5"/>
      <c r="U14" s="5"/>
      <c r="V14" s="5"/>
    </row>
    <row r="15" spans="1:22" ht="12.75">
      <c r="A15" t="s">
        <v>86</v>
      </c>
      <c r="D15" s="5">
        <f t="shared" si="0"/>
        <v>100</v>
      </c>
      <c r="E15" s="5">
        <f t="shared" si="0"/>
        <v>2.7386342125282037</v>
      </c>
      <c r="F15" s="5">
        <f t="shared" si="0"/>
        <v>85.19214638694528</v>
      </c>
      <c r="G15" s="5">
        <f t="shared" si="0"/>
        <v>7.708688756080154</v>
      </c>
      <c r="H15" s="5">
        <f t="shared" si="0"/>
        <v>2.3746327216632785</v>
      </c>
      <c r="I15" s="5">
        <f t="shared" si="0"/>
        <v>1.265250501755999</v>
      </c>
      <c r="J15" s="5">
        <f t="shared" si="0"/>
        <v>0.7206474210270742</v>
      </c>
      <c r="K15" s="5"/>
      <c r="L15" s="5"/>
      <c r="M15" s="5"/>
      <c r="N15" s="5"/>
      <c r="O15" s="5"/>
      <c r="P15" s="5"/>
      <c r="Q15" s="5"/>
      <c r="R15" s="5"/>
      <c r="S15" s="5"/>
      <c r="T15" s="5"/>
      <c r="U15" s="5"/>
      <c r="V15" s="5"/>
    </row>
    <row r="16" spans="1:22" ht="12.75">
      <c r="A16" t="s">
        <v>86</v>
      </c>
      <c r="B16" t="s">
        <v>87</v>
      </c>
      <c r="D16" s="5">
        <f t="shared" si="0"/>
        <v>100</v>
      </c>
      <c r="E16" s="5">
        <f t="shared" si="0"/>
        <v>9.784389561277365</v>
      </c>
      <c r="F16" s="5">
        <f t="shared" si="0"/>
        <v>45.13651856941255</v>
      </c>
      <c r="G16" s="5">
        <f t="shared" si="0"/>
        <v>19.87224136883797</v>
      </c>
      <c r="H16" s="5">
        <f t="shared" si="0"/>
        <v>10.849386646556804</v>
      </c>
      <c r="I16" s="5">
        <f t="shared" si="0"/>
        <v>9.467359468266622</v>
      </c>
      <c r="J16" s="5">
        <f t="shared" si="0"/>
        <v>4.890104385648689</v>
      </c>
      <c r="K16" s="5"/>
      <c r="L16" s="5"/>
      <c r="M16" s="5"/>
      <c r="N16" s="5"/>
      <c r="O16" s="5"/>
      <c r="P16" s="5"/>
      <c r="Q16" s="5"/>
      <c r="R16" s="5"/>
      <c r="S16" s="5"/>
      <c r="T16" s="5"/>
      <c r="U16" s="5"/>
      <c r="V16" s="5"/>
    </row>
    <row r="17" spans="1:22" ht="12.75">
      <c r="A17" t="s">
        <v>86</v>
      </c>
      <c r="B17" t="s">
        <v>88</v>
      </c>
      <c r="D17" s="5">
        <f t="shared" si="0"/>
        <v>100</v>
      </c>
      <c r="E17" s="5">
        <f t="shared" si="0"/>
        <v>1.7272418312292273</v>
      </c>
      <c r="F17" s="5">
        <f t="shared" si="0"/>
        <v>78.05249208177837</v>
      </c>
      <c r="G17" s="5">
        <f t="shared" si="0"/>
        <v>12.798202343815317</v>
      </c>
      <c r="H17" s="5">
        <f t="shared" si="0"/>
        <v>4.5530452986339505</v>
      </c>
      <c r="I17" s="5">
        <f t="shared" si="0"/>
        <v>1.8696449531312942</v>
      </c>
      <c r="J17" s="5">
        <f t="shared" si="0"/>
        <v>0.9993734914118377</v>
      </c>
      <c r="K17" s="5"/>
      <c r="L17" s="5"/>
      <c r="M17" s="5"/>
      <c r="N17" s="5"/>
      <c r="O17" s="5"/>
      <c r="P17" s="5"/>
      <c r="Q17" s="5"/>
      <c r="R17" s="5"/>
      <c r="S17" s="5"/>
      <c r="T17" s="5"/>
      <c r="U17" s="5"/>
      <c r="V17" s="5"/>
    </row>
    <row r="18" spans="1:22" ht="12.75">
      <c r="A18" t="s">
        <v>86</v>
      </c>
      <c r="B18" t="s">
        <v>87</v>
      </c>
      <c r="C18" t="s">
        <v>89</v>
      </c>
      <c r="D18" s="5">
        <f t="shared" si="0"/>
        <v>100</v>
      </c>
      <c r="E18" s="5">
        <f t="shared" si="0"/>
        <v>7.5503314358936455</v>
      </c>
      <c r="F18" s="5">
        <f t="shared" si="0"/>
        <v>48.58431285576994</v>
      </c>
      <c r="G18" s="5">
        <f t="shared" si="0"/>
        <v>22.425108630475673</v>
      </c>
      <c r="H18" s="5">
        <f t="shared" si="0"/>
        <v>10.36527767510247</v>
      </c>
      <c r="I18" s="5">
        <f t="shared" si="0"/>
        <v>7.930640776061047</v>
      </c>
      <c r="J18" s="5">
        <f t="shared" si="0"/>
        <v>3.144328626697223</v>
      </c>
      <c r="K18" s="5"/>
      <c r="L18" s="5"/>
      <c r="M18" s="5"/>
      <c r="N18" s="5"/>
      <c r="O18" s="5"/>
      <c r="P18" s="5"/>
      <c r="Q18" s="5"/>
      <c r="R18" s="5"/>
      <c r="S18" s="5"/>
      <c r="T18" s="5"/>
      <c r="U18" s="5"/>
      <c r="V18" s="5"/>
    </row>
    <row r="19" spans="2:28" ht="12.75">
      <c r="B19" t="s">
        <v>90</v>
      </c>
      <c r="D19" s="5">
        <f t="shared" si="0"/>
        <v>100</v>
      </c>
      <c r="E19" s="5">
        <f t="shared" si="0"/>
        <v>2.3340627279358133</v>
      </c>
      <c r="F19" s="5">
        <f t="shared" si="0"/>
        <v>50.61998541210795</v>
      </c>
      <c r="G19" s="5">
        <f t="shared" si="0"/>
        <v>21.590080233406272</v>
      </c>
      <c r="H19" s="5">
        <f t="shared" si="0"/>
        <v>11.597374179431071</v>
      </c>
      <c r="I19" s="5">
        <f t="shared" si="0"/>
        <v>9.62800875273523</v>
      </c>
      <c r="J19" s="5">
        <f t="shared" si="0"/>
        <v>4.230488694383661</v>
      </c>
      <c r="K19" s="5"/>
      <c r="L19" s="5"/>
      <c r="M19" s="5"/>
      <c r="N19" s="5"/>
      <c r="O19" s="5"/>
      <c r="P19" s="5"/>
      <c r="Q19" s="5"/>
      <c r="R19" s="5"/>
      <c r="S19" s="5"/>
      <c r="T19" s="5"/>
      <c r="U19" s="5"/>
      <c r="V19" s="5"/>
      <c r="W19" s="5"/>
      <c r="X19" s="5"/>
      <c r="Y19" s="5"/>
      <c r="Z19" s="5"/>
      <c r="AA19" s="5"/>
      <c r="AB19" s="5"/>
    </row>
    <row r="20" spans="2:28" ht="12.75">
      <c r="B20" t="s">
        <v>91</v>
      </c>
      <c r="D20" s="5">
        <f t="shared" si="0"/>
        <v>100</v>
      </c>
      <c r="E20" s="5">
        <f t="shared" si="0"/>
        <v>2.1607343898848184</v>
      </c>
      <c r="F20" s="5">
        <f t="shared" si="0"/>
        <v>48.08175283623452</v>
      </c>
      <c r="G20" s="5">
        <f t="shared" si="0"/>
        <v>21.477440027712824</v>
      </c>
      <c r="H20" s="5">
        <f t="shared" si="0"/>
        <v>12.561704338789296</v>
      </c>
      <c r="I20" s="5">
        <f t="shared" si="0"/>
        <v>10.799341820386248</v>
      </c>
      <c r="J20" s="5">
        <f t="shared" si="0"/>
        <v>4.919026586992292</v>
      </c>
      <c r="K20" s="5"/>
      <c r="L20" s="5"/>
      <c r="M20" s="5"/>
      <c r="N20" s="5"/>
      <c r="O20" s="5"/>
      <c r="P20" s="5"/>
      <c r="Q20" s="5"/>
      <c r="R20" s="5"/>
      <c r="S20" s="5"/>
      <c r="T20" s="5"/>
      <c r="U20" s="5"/>
      <c r="V20" s="5"/>
      <c r="W20" s="5"/>
      <c r="X20" s="5"/>
      <c r="Y20" s="5"/>
      <c r="Z20" s="5"/>
      <c r="AA20" s="5"/>
      <c r="AB20" s="5"/>
    </row>
    <row r="23" ht="12.75">
      <c r="B23" s="6" t="s">
        <v>676</v>
      </c>
    </row>
    <row r="25" spans="2:7" ht="47.25" customHeight="1">
      <c r="B25" s="63" t="s">
        <v>677</v>
      </c>
      <c r="C25" s="63"/>
      <c r="D25" s="63"/>
      <c r="E25" s="63"/>
      <c r="F25" s="63"/>
      <c r="G25" s="63"/>
    </row>
    <row r="27" ht="12.75">
      <c r="B27" s="6" t="s">
        <v>678</v>
      </c>
    </row>
    <row r="29" spans="2:7" ht="33" customHeight="1">
      <c r="B29" s="63" t="s">
        <v>679</v>
      </c>
      <c r="C29" s="63"/>
      <c r="D29" s="63"/>
      <c r="E29" s="63"/>
      <c r="F29" s="63"/>
      <c r="G29" s="63"/>
    </row>
  </sheetData>
  <mergeCells count="2">
    <mergeCell ref="B25:G25"/>
    <mergeCell ref="B29:G29"/>
  </mergeCells>
  <printOptions/>
  <pageMargins left="0.75" right="0.75" top="1" bottom="1" header="0.5" footer="0.5"/>
  <pageSetup horizontalDpi="360" verticalDpi="360" orientation="portrait" r:id="rId1"/>
</worksheet>
</file>

<file path=xl/worksheets/sheet28.xml><?xml version="1.0" encoding="utf-8"?>
<worksheet xmlns="http://schemas.openxmlformats.org/spreadsheetml/2006/main" xmlns:r="http://schemas.openxmlformats.org/officeDocument/2006/relationships">
  <sheetPr codeName="Sheet20"/>
  <dimension ref="A1:AC20"/>
  <sheetViews>
    <sheetView workbookViewId="0" topLeftCell="A1">
      <pane ySplit="1" topLeftCell="BM2" activePane="bottomLeft" state="frozen"/>
      <selection pane="topLeft" activeCell="A1" sqref="A1"/>
      <selection pane="bottomLeft" activeCell="E14" activeCellId="1" sqref="E1 E14:E20"/>
    </sheetView>
  </sheetViews>
  <sheetFormatPr defaultColWidth="9.140625" defaultRowHeight="12.75"/>
  <cols>
    <col min="4" max="4" width="12.57421875" style="0" customWidth="1"/>
    <col min="5" max="5" width="10.7109375" style="0" customWidth="1"/>
    <col min="6" max="6" width="12.00390625" style="0" customWidth="1"/>
  </cols>
  <sheetData>
    <row r="1" spans="1:10" s="1" customFormat="1" ht="89.25" customHeight="1">
      <c r="A1" s="1" t="s">
        <v>456</v>
      </c>
      <c r="D1" s="1" t="s">
        <v>73</v>
      </c>
      <c r="E1" s="1" t="s">
        <v>457</v>
      </c>
      <c r="F1" s="1" t="s">
        <v>458</v>
      </c>
      <c r="G1" s="1" t="s">
        <v>459</v>
      </c>
      <c r="H1" s="1" t="s">
        <v>460</v>
      </c>
      <c r="I1" s="1" t="s">
        <v>461</v>
      </c>
      <c r="J1" s="1" t="s">
        <v>462</v>
      </c>
    </row>
    <row r="2" spans="1:10" ht="12.75">
      <c r="A2" t="s">
        <v>85</v>
      </c>
      <c r="D2" s="2">
        <v>52041916</v>
      </c>
      <c r="E2" s="2">
        <v>22999751</v>
      </c>
      <c r="F2" s="2">
        <v>18101011</v>
      </c>
      <c r="G2" s="2">
        <v>3057652</v>
      </c>
      <c r="H2" s="2">
        <v>985731</v>
      </c>
      <c r="I2" s="2">
        <v>3420978</v>
      </c>
      <c r="J2" s="2">
        <v>3476793</v>
      </c>
    </row>
    <row r="3" spans="1:10" ht="12.75">
      <c r="A3" t="s">
        <v>86</v>
      </c>
      <c r="D3" s="2">
        <v>49138831</v>
      </c>
      <c r="E3" s="2">
        <v>21763102</v>
      </c>
      <c r="F3" s="2">
        <v>17069491</v>
      </c>
      <c r="G3" s="2">
        <v>2885186</v>
      </c>
      <c r="H3" s="2">
        <v>941911</v>
      </c>
      <c r="I3" s="2">
        <v>3219984</v>
      </c>
      <c r="J3" s="2">
        <v>3259157</v>
      </c>
    </row>
    <row r="4" spans="1:10" ht="12.75">
      <c r="A4" t="s">
        <v>86</v>
      </c>
      <c r="B4" t="s">
        <v>87</v>
      </c>
      <c r="D4" s="2">
        <v>2766114</v>
      </c>
      <c r="E4" s="2">
        <v>1666360</v>
      </c>
      <c r="F4" s="2">
        <v>648386</v>
      </c>
      <c r="G4" s="2">
        <v>75206</v>
      </c>
      <c r="H4" s="2">
        <v>77151</v>
      </c>
      <c r="I4" s="2">
        <v>173415</v>
      </c>
      <c r="J4" s="2">
        <v>125596</v>
      </c>
    </row>
    <row r="5" spans="1:10" ht="12.75">
      <c r="A5" t="s">
        <v>86</v>
      </c>
      <c r="B5" t="s">
        <v>88</v>
      </c>
      <c r="D5" s="2">
        <v>4405977</v>
      </c>
      <c r="E5" s="2">
        <v>2141706</v>
      </c>
      <c r="F5" s="2">
        <v>1490352</v>
      </c>
      <c r="G5" s="2">
        <v>172327</v>
      </c>
      <c r="H5" s="2">
        <v>90609</v>
      </c>
      <c r="I5" s="2">
        <v>250321</v>
      </c>
      <c r="J5" s="2">
        <v>260662</v>
      </c>
    </row>
    <row r="6" spans="1:10" ht="12.75">
      <c r="A6" t="s">
        <v>86</v>
      </c>
      <c r="B6" t="s">
        <v>87</v>
      </c>
      <c r="C6" t="s">
        <v>89</v>
      </c>
      <c r="D6" s="2">
        <v>266169</v>
      </c>
      <c r="E6" s="2">
        <v>171099</v>
      </c>
      <c r="F6" s="2">
        <v>54245</v>
      </c>
      <c r="G6" s="2">
        <v>6593</v>
      </c>
      <c r="H6" s="2">
        <v>7766</v>
      </c>
      <c r="I6" s="2">
        <v>16023</v>
      </c>
      <c r="J6" s="2">
        <v>10443</v>
      </c>
    </row>
    <row r="7" spans="2:10" ht="12.75">
      <c r="B7" t="s">
        <v>90</v>
      </c>
      <c r="D7" s="2">
        <v>3252</v>
      </c>
      <c r="E7" s="2">
        <v>1986</v>
      </c>
      <c r="F7" s="2">
        <v>632</v>
      </c>
      <c r="G7" s="2">
        <v>97</v>
      </c>
      <c r="H7" s="2">
        <v>135</v>
      </c>
      <c r="I7" s="2">
        <v>233</v>
      </c>
      <c r="J7" s="2">
        <v>169</v>
      </c>
    </row>
    <row r="8" spans="2:29" ht="12.75">
      <c r="B8" t="s">
        <v>91</v>
      </c>
      <c r="D8" s="3">
        <v>2762.5</v>
      </c>
      <c r="E8" s="3">
        <v>1713.6</v>
      </c>
      <c r="F8" s="3">
        <v>526.9</v>
      </c>
      <c r="G8" s="3">
        <v>76.75</v>
      </c>
      <c r="H8" s="3">
        <v>113.15</v>
      </c>
      <c r="I8" s="3">
        <v>195</v>
      </c>
      <c r="J8" s="3">
        <v>137.1</v>
      </c>
      <c r="K8" s="3">
        <v>0</v>
      </c>
      <c r="L8" s="3">
        <v>0</v>
      </c>
      <c r="M8" s="3">
        <v>0</v>
      </c>
      <c r="N8" s="3">
        <v>0</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4" spans="1:22" ht="12.75">
      <c r="A14" t="s">
        <v>85</v>
      </c>
      <c r="D14" s="5">
        <f aca="true" t="shared" si="0" ref="D14:J20">D2/$D2*100</f>
        <v>100</v>
      </c>
      <c r="E14" s="5">
        <f t="shared" si="0"/>
        <v>44.19466608416185</v>
      </c>
      <c r="F14" s="5">
        <f t="shared" si="0"/>
        <v>34.78159989343974</v>
      </c>
      <c r="G14" s="5">
        <f t="shared" si="0"/>
        <v>5.875364004661165</v>
      </c>
      <c r="H14" s="5">
        <f t="shared" si="0"/>
        <v>1.8941097403100995</v>
      </c>
      <c r="I14" s="5">
        <f t="shared" si="0"/>
        <v>6.573505095392722</v>
      </c>
      <c r="J14" s="5">
        <f t="shared" si="0"/>
        <v>6.68075518203442</v>
      </c>
      <c r="K14" s="5"/>
      <c r="L14" s="5"/>
      <c r="M14" s="5"/>
      <c r="N14" s="5"/>
      <c r="O14" s="5"/>
      <c r="P14" s="5"/>
      <c r="Q14" s="5"/>
      <c r="R14" s="5"/>
      <c r="S14" s="5"/>
      <c r="T14" s="5"/>
      <c r="U14" s="5"/>
      <c r="V14" s="5"/>
    </row>
    <row r="15" spans="1:22" ht="12.75">
      <c r="A15" t="s">
        <v>86</v>
      </c>
      <c r="D15" s="5">
        <f t="shared" si="0"/>
        <v>100</v>
      </c>
      <c r="E15" s="5">
        <f t="shared" si="0"/>
        <v>44.28901045692356</v>
      </c>
      <c r="F15" s="5">
        <f t="shared" si="0"/>
        <v>34.73727529252782</v>
      </c>
      <c r="G15" s="5">
        <f t="shared" si="0"/>
        <v>5.87149905947091</v>
      </c>
      <c r="H15" s="5">
        <f t="shared" si="0"/>
        <v>1.9168364017450885</v>
      </c>
      <c r="I15" s="5">
        <f t="shared" si="0"/>
        <v>6.552829879082797</v>
      </c>
      <c r="J15" s="5">
        <f t="shared" si="0"/>
        <v>6.632548910249819</v>
      </c>
      <c r="K15" s="5"/>
      <c r="L15" s="5"/>
      <c r="M15" s="5"/>
      <c r="N15" s="5"/>
      <c r="O15" s="5"/>
      <c r="P15" s="5"/>
      <c r="Q15" s="5"/>
      <c r="R15" s="5"/>
      <c r="S15" s="5"/>
      <c r="T15" s="5"/>
      <c r="U15" s="5"/>
      <c r="V15" s="5"/>
    </row>
    <row r="16" spans="1:22" ht="12.75">
      <c r="A16" t="s">
        <v>86</v>
      </c>
      <c r="B16" t="s">
        <v>87</v>
      </c>
      <c r="D16" s="5">
        <f t="shared" si="0"/>
        <v>100</v>
      </c>
      <c r="E16" s="5">
        <f t="shared" si="0"/>
        <v>60.24191338462551</v>
      </c>
      <c r="F16" s="5">
        <f t="shared" si="0"/>
        <v>23.44032097014078</v>
      </c>
      <c r="G16" s="5">
        <f t="shared" si="0"/>
        <v>2.7188322679397885</v>
      </c>
      <c r="H16" s="5">
        <f t="shared" si="0"/>
        <v>2.789147518865817</v>
      </c>
      <c r="I16" s="5">
        <f t="shared" si="0"/>
        <v>6.269264390404734</v>
      </c>
      <c r="J16" s="5">
        <f t="shared" si="0"/>
        <v>4.540521468023371</v>
      </c>
      <c r="K16" s="5"/>
      <c r="L16" s="5"/>
      <c r="M16" s="5"/>
      <c r="N16" s="5"/>
      <c r="O16" s="5"/>
      <c r="P16" s="5"/>
      <c r="Q16" s="5"/>
      <c r="R16" s="5"/>
      <c r="S16" s="5"/>
      <c r="T16" s="5"/>
      <c r="U16" s="5"/>
      <c r="V16" s="5"/>
    </row>
    <row r="17" spans="1:22" ht="12.75">
      <c r="A17" t="s">
        <v>86</v>
      </c>
      <c r="B17" t="s">
        <v>88</v>
      </c>
      <c r="D17" s="5">
        <f t="shared" si="0"/>
        <v>100</v>
      </c>
      <c r="E17" s="5">
        <f t="shared" si="0"/>
        <v>48.609105313078125</v>
      </c>
      <c r="F17" s="5">
        <f t="shared" si="0"/>
        <v>33.8256872425798</v>
      </c>
      <c r="G17" s="5">
        <f t="shared" si="0"/>
        <v>3.9112097044537455</v>
      </c>
      <c r="H17" s="5">
        <f t="shared" si="0"/>
        <v>2.0565018836911766</v>
      </c>
      <c r="I17" s="5">
        <f t="shared" si="0"/>
        <v>5.681395976420213</v>
      </c>
      <c r="J17" s="5">
        <f t="shared" si="0"/>
        <v>5.916099879776948</v>
      </c>
      <c r="K17" s="5"/>
      <c r="L17" s="5"/>
      <c r="M17" s="5"/>
      <c r="N17" s="5"/>
      <c r="O17" s="5"/>
      <c r="P17" s="5"/>
      <c r="Q17" s="5"/>
      <c r="R17" s="5"/>
      <c r="S17" s="5"/>
      <c r="T17" s="5"/>
      <c r="U17" s="5"/>
      <c r="V17" s="5"/>
    </row>
    <row r="18" spans="1:22" ht="12.75">
      <c r="A18" t="s">
        <v>86</v>
      </c>
      <c r="B18" t="s">
        <v>87</v>
      </c>
      <c r="C18" t="s">
        <v>89</v>
      </c>
      <c r="D18" s="5">
        <f t="shared" si="0"/>
        <v>100</v>
      </c>
      <c r="E18" s="5">
        <f t="shared" si="0"/>
        <v>64.28209145317449</v>
      </c>
      <c r="F18" s="5">
        <f t="shared" si="0"/>
        <v>20.37990900518092</v>
      </c>
      <c r="G18" s="5">
        <f t="shared" si="0"/>
        <v>2.4769976969519365</v>
      </c>
      <c r="H18" s="5">
        <f t="shared" si="0"/>
        <v>2.917695148571021</v>
      </c>
      <c r="I18" s="5">
        <f t="shared" si="0"/>
        <v>6.0198595629092795</v>
      </c>
      <c r="J18" s="5">
        <f t="shared" si="0"/>
        <v>3.923447133212358</v>
      </c>
      <c r="K18" s="5"/>
      <c r="L18" s="5"/>
      <c r="M18" s="5"/>
      <c r="N18" s="5"/>
      <c r="O18" s="5"/>
      <c r="P18" s="5"/>
      <c r="Q18" s="5"/>
      <c r="R18" s="5"/>
      <c r="S18" s="5"/>
      <c r="T18" s="5"/>
      <c r="U18" s="5"/>
      <c r="V18" s="5"/>
    </row>
    <row r="19" spans="2:28" ht="12.75">
      <c r="B19" t="s">
        <v>90</v>
      </c>
      <c r="D19" s="5">
        <f t="shared" si="0"/>
        <v>100</v>
      </c>
      <c r="E19" s="5">
        <f t="shared" si="0"/>
        <v>61.07011070110702</v>
      </c>
      <c r="F19" s="5">
        <f t="shared" si="0"/>
        <v>19.43419434194342</v>
      </c>
      <c r="G19" s="5">
        <f t="shared" si="0"/>
        <v>2.9827798277982778</v>
      </c>
      <c r="H19" s="5">
        <f t="shared" si="0"/>
        <v>4.1512915129151295</v>
      </c>
      <c r="I19" s="5">
        <f t="shared" si="0"/>
        <v>7.164821648216482</v>
      </c>
      <c r="J19" s="5">
        <f t="shared" si="0"/>
        <v>5.19680196801968</v>
      </c>
      <c r="K19" s="5"/>
      <c r="L19" s="5"/>
      <c r="M19" s="5"/>
      <c r="N19" s="5"/>
      <c r="O19" s="5"/>
      <c r="P19" s="5"/>
      <c r="Q19" s="5"/>
      <c r="R19" s="5"/>
      <c r="S19" s="5"/>
      <c r="T19" s="5"/>
      <c r="U19" s="5"/>
      <c r="V19" s="5"/>
      <c r="W19" s="5"/>
      <c r="X19" s="5"/>
      <c r="Y19" s="5"/>
      <c r="Z19" s="5"/>
      <c r="AA19" s="5"/>
      <c r="AB19" s="5"/>
    </row>
    <row r="20" spans="2:28" ht="12.75">
      <c r="B20" t="s">
        <v>91</v>
      </c>
      <c r="D20" s="5">
        <f t="shared" si="0"/>
        <v>100</v>
      </c>
      <c r="E20" s="5">
        <f t="shared" si="0"/>
        <v>62.030769230769224</v>
      </c>
      <c r="F20" s="5">
        <f t="shared" si="0"/>
        <v>19.073303167420814</v>
      </c>
      <c r="G20" s="5">
        <f t="shared" si="0"/>
        <v>2.7782805429864252</v>
      </c>
      <c r="H20" s="5">
        <f t="shared" si="0"/>
        <v>4.095927601809955</v>
      </c>
      <c r="I20" s="5">
        <f t="shared" si="0"/>
        <v>7.0588235294117645</v>
      </c>
      <c r="J20" s="5">
        <f t="shared" si="0"/>
        <v>4.96289592760181</v>
      </c>
      <c r="K20" s="5"/>
      <c r="L20" s="5"/>
      <c r="M20" s="5"/>
      <c r="N20" s="5"/>
      <c r="O20" s="5"/>
      <c r="P20" s="5"/>
      <c r="Q20" s="5"/>
      <c r="R20" s="5"/>
      <c r="S20" s="5"/>
      <c r="T20" s="5"/>
      <c r="U20" s="5"/>
      <c r="V20" s="5"/>
      <c r="W20" s="5"/>
      <c r="X20" s="5"/>
      <c r="Y20" s="5"/>
      <c r="Z20" s="5"/>
      <c r="AA20" s="5"/>
      <c r="AB20" s="5"/>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codeName="Sheet21"/>
  <dimension ref="A1:AC20"/>
  <sheetViews>
    <sheetView workbookViewId="0" topLeftCell="A1">
      <pane ySplit="1" topLeftCell="BM2" activePane="bottomLeft" state="frozen"/>
      <selection pane="topLeft" activeCell="A1" sqref="A1"/>
      <selection pane="bottomLeft" activeCell="F14" sqref="F14:F20"/>
    </sheetView>
  </sheetViews>
  <sheetFormatPr defaultColWidth="9.140625" defaultRowHeight="12.75"/>
  <cols>
    <col min="4" max="6" width="10.57421875" style="0" customWidth="1"/>
  </cols>
  <sheetData>
    <row r="1" spans="1:10" s="1" customFormat="1" ht="89.25" customHeight="1">
      <c r="A1" s="1" t="s">
        <v>463</v>
      </c>
      <c r="D1" s="1" t="s">
        <v>137</v>
      </c>
      <c r="E1" s="1" t="s">
        <v>410</v>
      </c>
      <c r="F1" s="1" t="s">
        <v>464</v>
      </c>
      <c r="G1" s="1" t="s">
        <v>465</v>
      </c>
      <c r="H1" s="1" t="s">
        <v>466</v>
      </c>
      <c r="I1" s="1" t="s">
        <v>467</v>
      </c>
      <c r="J1" s="1" t="s">
        <v>468</v>
      </c>
    </row>
    <row r="2" spans="1:9" ht="12.75">
      <c r="A2" t="s">
        <v>85</v>
      </c>
      <c r="D2" s="2">
        <v>21660475</v>
      </c>
      <c r="E2" s="2">
        <v>6502612</v>
      </c>
      <c r="F2" s="2">
        <v>13780138</v>
      </c>
      <c r="G2" s="2">
        <v>328501</v>
      </c>
      <c r="H2" s="2">
        <v>788841</v>
      </c>
      <c r="I2" s="2">
        <v>260383</v>
      </c>
    </row>
    <row r="3" spans="1:9" ht="12.75">
      <c r="A3" t="s">
        <v>86</v>
      </c>
      <c r="D3" s="2">
        <v>20451427</v>
      </c>
      <c r="E3" s="2">
        <v>6150264</v>
      </c>
      <c r="F3" s="2">
        <v>12965136</v>
      </c>
      <c r="G3" s="2">
        <v>318939</v>
      </c>
      <c r="H3" s="2">
        <v>763508</v>
      </c>
      <c r="I3" s="2">
        <v>253580</v>
      </c>
    </row>
    <row r="4" spans="1:9" ht="12.75">
      <c r="A4" t="s">
        <v>86</v>
      </c>
      <c r="B4" t="s">
        <v>87</v>
      </c>
      <c r="D4" s="2">
        <v>1219859</v>
      </c>
      <c r="E4" s="2">
        <v>488714</v>
      </c>
      <c r="F4" s="2">
        <v>507562</v>
      </c>
      <c r="G4" s="2">
        <v>67262</v>
      </c>
      <c r="H4" s="2">
        <v>89552</v>
      </c>
      <c r="I4" s="2">
        <v>66769</v>
      </c>
    </row>
    <row r="5" spans="1:9" ht="12.75">
      <c r="A5" t="s">
        <v>86</v>
      </c>
      <c r="B5" t="s">
        <v>88</v>
      </c>
      <c r="D5" s="2">
        <v>1796138</v>
      </c>
      <c r="E5" s="2">
        <v>558174</v>
      </c>
      <c r="F5" s="2">
        <v>997704</v>
      </c>
      <c r="G5" s="2">
        <v>62099</v>
      </c>
      <c r="H5" s="2">
        <v>129295</v>
      </c>
      <c r="I5" s="2">
        <v>48866</v>
      </c>
    </row>
    <row r="6" spans="1:9" ht="12.75">
      <c r="A6" t="s">
        <v>86</v>
      </c>
      <c r="B6" t="s">
        <v>87</v>
      </c>
      <c r="C6" t="s">
        <v>89</v>
      </c>
      <c r="D6" s="2">
        <v>118447</v>
      </c>
      <c r="E6" s="2">
        <v>44924</v>
      </c>
      <c r="F6" s="2">
        <v>51094</v>
      </c>
      <c r="G6" s="2">
        <v>6878</v>
      </c>
      <c r="H6" s="2">
        <v>8487</v>
      </c>
      <c r="I6" s="2">
        <v>7064</v>
      </c>
    </row>
    <row r="7" spans="2:9" ht="12.75">
      <c r="B7" t="s">
        <v>90</v>
      </c>
      <c r="D7" s="2">
        <v>1366</v>
      </c>
      <c r="E7" s="2">
        <v>498</v>
      </c>
      <c r="F7" s="2">
        <v>608</v>
      </c>
      <c r="G7" s="2">
        <v>113</v>
      </c>
      <c r="H7" s="2">
        <v>81</v>
      </c>
      <c r="I7" s="2">
        <v>66</v>
      </c>
    </row>
    <row r="8" spans="2:29" ht="12.75">
      <c r="B8" t="s">
        <v>91</v>
      </c>
      <c r="D8" s="3">
        <v>1152.2</v>
      </c>
      <c r="E8" s="3">
        <v>410.7</v>
      </c>
      <c r="F8" s="3">
        <v>515.65</v>
      </c>
      <c r="G8" s="3">
        <v>101.15</v>
      </c>
      <c r="H8" s="3">
        <v>65.25</v>
      </c>
      <c r="I8" s="3">
        <v>59.45</v>
      </c>
      <c r="J8" s="3">
        <v>0</v>
      </c>
      <c r="K8" s="3">
        <v>0</v>
      </c>
      <c r="L8" s="3">
        <v>0</v>
      </c>
      <c r="M8" s="3">
        <v>0</v>
      </c>
      <c r="N8" s="3">
        <v>0</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4" spans="1:22" ht="12.75">
      <c r="A14" t="s">
        <v>85</v>
      </c>
      <c r="D14" s="5">
        <f aca="true" t="shared" si="0" ref="D14:I20">D2/$D2*100</f>
        <v>100</v>
      </c>
      <c r="E14" s="5">
        <f t="shared" si="0"/>
        <v>30.020634358203136</v>
      </c>
      <c r="F14" s="5">
        <f t="shared" si="0"/>
        <v>63.61881722353734</v>
      </c>
      <c r="G14" s="5">
        <f t="shared" si="0"/>
        <v>1.5165918568267778</v>
      </c>
      <c r="H14" s="5">
        <f t="shared" si="0"/>
        <v>3.641845342726787</v>
      </c>
      <c r="I14" s="5">
        <f t="shared" si="0"/>
        <v>1.202111218705961</v>
      </c>
      <c r="J14" s="5">
        <f aca="true" t="shared" si="1" ref="J14:J20">G14+H14+I14</f>
        <v>6.360548418259526</v>
      </c>
      <c r="K14" s="5"/>
      <c r="L14" s="5"/>
      <c r="M14" s="5"/>
      <c r="N14" s="5"/>
      <c r="O14" s="5"/>
      <c r="P14" s="5"/>
      <c r="Q14" s="5"/>
      <c r="R14" s="5"/>
      <c r="S14" s="5"/>
      <c r="T14" s="5"/>
      <c r="U14" s="5"/>
      <c r="V14" s="5"/>
    </row>
    <row r="15" spans="1:22" ht="12.75">
      <c r="A15" t="s">
        <v>86</v>
      </c>
      <c r="D15" s="5">
        <f t="shared" si="0"/>
        <v>100</v>
      </c>
      <c r="E15" s="5">
        <f t="shared" si="0"/>
        <v>30.072542126278034</v>
      </c>
      <c r="F15" s="5">
        <f t="shared" si="0"/>
        <v>63.39477435975495</v>
      </c>
      <c r="G15" s="5">
        <f t="shared" si="0"/>
        <v>1.5594950904892846</v>
      </c>
      <c r="H15" s="5">
        <f t="shared" si="0"/>
        <v>3.7332749445796622</v>
      </c>
      <c r="I15" s="5">
        <f t="shared" si="0"/>
        <v>1.239913478898074</v>
      </c>
      <c r="J15" s="5">
        <f t="shared" si="1"/>
        <v>6.5326835139670205</v>
      </c>
      <c r="K15" s="5"/>
      <c r="L15" s="5"/>
      <c r="M15" s="5"/>
      <c r="N15" s="5"/>
      <c r="O15" s="5"/>
      <c r="P15" s="5"/>
      <c r="Q15" s="5"/>
      <c r="R15" s="5"/>
      <c r="S15" s="5"/>
      <c r="T15" s="5"/>
      <c r="U15" s="5"/>
      <c r="V15" s="5"/>
    </row>
    <row r="16" spans="1:22" ht="12.75">
      <c r="A16" t="s">
        <v>86</v>
      </c>
      <c r="B16" t="s">
        <v>87</v>
      </c>
      <c r="D16" s="5">
        <f t="shared" si="0"/>
        <v>100</v>
      </c>
      <c r="E16" s="5">
        <f t="shared" si="0"/>
        <v>40.06315484002659</v>
      </c>
      <c r="F16" s="5">
        <f t="shared" si="0"/>
        <v>41.608251445453945</v>
      </c>
      <c r="G16" s="5">
        <f t="shared" si="0"/>
        <v>5.513915952581405</v>
      </c>
      <c r="H16" s="5">
        <f t="shared" si="0"/>
        <v>7.341176316279177</v>
      </c>
      <c r="I16" s="5">
        <f t="shared" si="0"/>
        <v>5.473501445658884</v>
      </c>
      <c r="J16" s="5">
        <f t="shared" si="1"/>
        <v>18.328593714519464</v>
      </c>
      <c r="K16" s="5"/>
      <c r="L16" s="5"/>
      <c r="M16" s="5"/>
      <c r="N16" s="5"/>
      <c r="O16" s="5"/>
      <c r="P16" s="5"/>
      <c r="Q16" s="5"/>
      <c r="R16" s="5"/>
      <c r="S16" s="5"/>
      <c r="T16" s="5"/>
      <c r="U16" s="5"/>
      <c r="V16" s="5"/>
    </row>
    <row r="17" spans="1:22" ht="12.75">
      <c r="A17" t="s">
        <v>86</v>
      </c>
      <c r="B17" t="s">
        <v>88</v>
      </c>
      <c r="D17" s="5">
        <f t="shared" si="0"/>
        <v>100</v>
      </c>
      <c r="E17" s="5">
        <f t="shared" si="0"/>
        <v>31.076342686363745</v>
      </c>
      <c r="F17" s="5">
        <f t="shared" si="0"/>
        <v>55.54717955969976</v>
      </c>
      <c r="G17" s="5">
        <f t="shared" si="0"/>
        <v>3.457362407565566</v>
      </c>
      <c r="H17" s="5">
        <f t="shared" si="0"/>
        <v>7.198500337947307</v>
      </c>
      <c r="I17" s="5">
        <f t="shared" si="0"/>
        <v>2.720615008423629</v>
      </c>
      <c r="J17" s="5">
        <f t="shared" si="1"/>
        <v>13.376477753936502</v>
      </c>
      <c r="K17" s="5"/>
      <c r="L17" s="5"/>
      <c r="M17" s="5"/>
      <c r="N17" s="5"/>
      <c r="O17" s="5"/>
      <c r="P17" s="5"/>
      <c r="Q17" s="5"/>
      <c r="R17" s="5"/>
      <c r="S17" s="5"/>
      <c r="T17" s="5"/>
      <c r="U17" s="5"/>
      <c r="V17" s="5"/>
    </row>
    <row r="18" spans="1:22" ht="12.75">
      <c r="A18" t="s">
        <v>86</v>
      </c>
      <c r="B18" t="s">
        <v>87</v>
      </c>
      <c r="C18" t="s">
        <v>89</v>
      </c>
      <c r="D18" s="5">
        <f t="shared" si="0"/>
        <v>100</v>
      </c>
      <c r="E18" s="5">
        <f t="shared" si="0"/>
        <v>37.92751188295187</v>
      </c>
      <c r="F18" s="5">
        <f t="shared" si="0"/>
        <v>43.13659273768015</v>
      </c>
      <c r="G18" s="5">
        <f t="shared" si="0"/>
        <v>5.806816550862411</v>
      </c>
      <c r="H18" s="5">
        <f t="shared" si="0"/>
        <v>7.165230018489282</v>
      </c>
      <c r="I18" s="5">
        <f t="shared" si="0"/>
        <v>5.9638488100162945</v>
      </c>
      <c r="J18" s="5">
        <f t="shared" si="1"/>
        <v>18.935895379367988</v>
      </c>
      <c r="K18" s="5"/>
      <c r="L18" s="5"/>
      <c r="M18" s="5"/>
      <c r="N18" s="5"/>
      <c r="O18" s="5"/>
      <c r="P18" s="5"/>
      <c r="Q18" s="5"/>
      <c r="R18" s="5"/>
      <c r="S18" s="5"/>
      <c r="T18" s="5"/>
      <c r="U18" s="5"/>
      <c r="V18" s="5"/>
    </row>
    <row r="19" spans="2:28" ht="12.75">
      <c r="B19" t="s">
        <v>90</v>
      </c>
      <c r="D19" s="5">
        <f t="shared" si="0"/>
        <v>100</v>
      </c>
      <c r="E19" s="5">
        <f t="shared" si="0"/>
        <v>36.45680819912152</v>
      </c>
      <c r="F19" s="5">
        <f t="shared" si="0"/>
        <v>44.5095168374817</v>
      </c>
      <c r="G19" s="5">
        <f t="shared" si="0"/>
        <v>8.272327964860908</v>
      </c>
      <c r="H19" s="5">
        <f t="shared" si="0"/>
        <v>5.929721815519766</v>
      </c>
      <c r="I19" s="5">
        <f t="shared" si="0"/>
        <v>4.831625183016105</v>
      </c>
      <c r="J19" s="5">
        <f t="shared" si="1"/>
        <v>19.03367496339678</v>
      </c>
      <c r="K19" s="5"/>
      <c r="L19" s="5"/>
      <c r="M19" s="5"/>
      <c r="N19" s="5"/>
      <c r="O19" s="5"/>
      <c r="P19" s="5"/>
      <c r="Q19" s="5"/>
      <c r="R19" s="5"/>
      <c r="S19" s="5"/>
      <c r="T19" s="5"/>
      <c r="U19" s="5"/>
      <c r="V19" s="5"/>
      <c r="W19" s="5"/>
      <c r="X19" s="5"/>
      <c r="Y19" s="5"/>
      <c r="Z19" s="5"/>
      <c r="AA19" s="5"/>
      <c r="AB19" s="5"/>
    </row>
    <row r="20" spans="2:28" ht="12.75">
      <c r="B20" t="s">
        <v>91</v>
      </c>
      <c r="D20" s="5">
        <f t="shared" si="0"/>
        <v>100</v>
      </c>
      <c r="E20" s="5">
        <f t="shared" si="0"/>
        <v>35.64485332407568</v>
      </c>
      <c r="F20" s="5">
        <f t="shared" si="0"/>
        <v>44.75351501475438</v>
      </c>
      <c r="G20" s="5">
        <f t="shared" si="0"/>
        <v>8.778857837181045</v>
      </c>
      <c r="H20" s="5">
        <f t="shared" si="0"/>
        <v>5.663079326505815</v>
      </c>
      <c r="I20" s="5">
        <f t="shared" si="0"/>
        <v>5.159694497483076</v>
      </c>
      <c r="J20" s="5">
        <f t="shared" si="1"/>
        <v>19.601631661169936</v>
      </c>
      <c r="K20" s="5"/>
      <c r="L20" s="5"/>
      <c r="M20" s="5"/>
      <c r="N20" s="5"/>
      <c r="O20" s="5"/>
      <c r="P20" s="5"/>
      <c r="Q20" s="5"/>
      <c r="R20" s="5"/>
      <c r="S20" s="5"/>
      <c r="T20" s="5"/>
      <c r="U20" s="5"/>
      <c r="V20" s="5"/>
      <c r="W20" s="5"/>
      <c r="X20" s="5"/>
      <c r="Y20" s="5"/>
      <c r="Z20" s="5"/>
      <c r="AA20" s="5"/>
      <c r="AB20" s="5"/>
    </row>
  </sheetData>
  <printOptions/>
  <pageMargins left="0.75" right="0.75" top="1" bottom="1" header="0.5" footer="0.5"/>
  <pageSetup horizontalDpi="360" verticalDpi="360" orientation="portrait" r:id="rId1"/>
</worksheet>
</file>

<file path=xl/worksheets/sheet3.xml><?xml version="1.0" encoding="utf-8"?>
<worksheet xmlns="http://schemas.openxmlformats.org/spreadsheetml/2006/main" xmlns:r="http://schemas.openxmlformats.org/officeDocument/2006/relationships">
  <sheetPr codeName="Sheet3"/>
  <dimension ref="A1:AZ20"/>
  <sheetViews>
    <sheetView workbookViewId="0" topLeftCell="A1">
      <pane ySplit="1" topLeftCell="BM2" activePane="bottomLeft" state="frozen"/>
      <selection pane="topLeft" activeCell="A1" sqref="A1"/>
      <selection pane="bottomLeft" activeCell="P19" sqref="P19:AU41"/>
    </sheetView>
  </sheetViews>
  <sheetFormatPr defaultColWidth="9.140625" defaultRowHeight="12.75"/>
  <cols>
    <col min="4" max="9" width="10.140625" style="0" bestFit="1" customWidth="1"/>
    <col min="10" max="36" width="9.28125" style="0" bestFit="1" customWidth="1"/>
  </cols>
  <sheetData>
    <row r="1" spans="1:15" s="1" customFormat="1" ht="89.25" customHeight="1">
      <c r="A1" s="1" t="s">
        <v>72</v>
      </c>
      <c r="D1" s="1" t="s">
        <v>73</v>
      </c>
      <c r="E1" s="1" t="s">
        <v>74</v>
      </c>
      <c r="F1" s="1" t="s">
        <v>75</v>
      </c>
      <c r="G1" s="1" t="s">
        <v>76</v>
      </c>
      <c r="H1" s="1" t="s">
        <v>77</v>
      </c>
      <c r="I1" s="1" t="s">
        <v>78</v>
      </c>
      <c r="J1" s="1" t="s">
        <v>79</v>
      </c>
      <c r="K1" s="1" t="s">
        <v>80</v>
      </c>
      <c r="L1" s="1" t="s">
        <v>81</v>
      </c>
      <c r="M1" s="1" t="s">
        <v>82</v>
      </c>
      <c r="N1" s="1" t="s">
        <v>83</v>
      </c>
      <c r="O1" s="1" t="s">
        <v>84</v>
      </c>
    </row>
    <row r="2" spans="1:52" ht="12.75">
      <c r="A2" t="s">
        <v>85</v>
      </c>
      <c r="D2" s="2">
        <v>51107639</v>
      </c>
      <c r="E2" s="2">
        <v>51009395</v>
      </c>
      <c r="F2" s="2">
        <v>44246290</v>
      </c>
      <c r="G2" s="2">
        <v>12862452</v>
      </c>
      <c r="H2" s="2">
        <v>17634914</v>
      </c>
      <c r="I2" s="2">
        <v>13748924</v>
      </c>
      <c r="J2" s="2">
        <v>6612000</v>
      </c>
      <c r="K2" s="2">
        <v>4706950</v>
      </c>
      <c r="L2" s="2">
        <v>1431538</v>
      </c>
      <c r="M2" s="2">
        <v>473512</v>
      </c>
      <c r="N2" s="2">
        <v>151105</v>
      </c>
      <c r="O2" s="2">
        <v>98244</v>
      </c>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12.75">
      <c r="A3" t="s">
        <v>86</v>
      </c>
      <c r="D3" s="2">
        <v>48248150</v>
      </c>
      <c r="E3" s="2">
        <v>48151964</v>
      </c>
      <c r="F3" s="2">
        <v>41591978</v>
      </c>
      <c r="G3" s="2">
        <v>12035934</v>
      </c>
      <c r="H3" s="2">
        <v>16658414</v>
      </c>
      <c r="I3" s="2">
        <v>12897630</v>
      </c>
      <c r="J3" s="2">
        <v>6417129</v>
      </c>
      <c r="K3" s="2">
        <v>4574746</v>
      </c>
      <c r="L3" s="2">
        <v>1393351</v>
      </c>
      <c r="M3" s="2">
        <v>449032</v>
      </c>
      <c r="N3" s="2">
        <v>142857</v>
      </c>
      <c r="O3" s="2">
        <v>96186</v>
      </c>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2.75">
      <c r="A4" t="s">
        <v>86</v>
      </c>
      <c r="B4" t="s">
        <v>87</v>
      </c>
      <c r="D4" s="2">
        <v>2718392</v>
      </c>
      <c r="E4" s="2">
        <v>2687383</v>
      </c>
      <c r="F4" s="2">
        <v>1001790</v>
      </c>
      <c r="G4" s="2">
        <v>75343</v>
      </c>
      <c r="H4" s="2">
        <v>214080</v>
      </c>
      <c r="I4" s="2">
        <v>712367</v>
      </c>
      <c r="J4" s="2">
        <v>1682583</v>
      </c>
      <c r="K4" s="2">
        <v>1156379</v>
      </c>
      <c r="L4" s="2">
        <v>474360</v>
      </c>
      <c r="M4" s="2">
        <v>51844</v>
      </c>
      <c r="N4" s="2">
        <v>3010</v>
      </c>
      <c r="O4" s="2">
        <v>31009</v>
      </c>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2.75">
      <c r="A5" t="s">
        <v>86</v>
      </c>
      <c r="B5" t="s">
        <v>88</v>
      </c>
      <c r="D5" s="2">
        <v>4360240</v>
      </c>
      <c r="E5" s="2">
        <v>4345896</v>
      </c>
      <c r="F5" s="2">
        <v>3272385</v>
      </c>
      <c r="G5" s="2">
        <v>444635</v>
      </c>
      <c r="H5" s="2">
        <v>1430504</v>
      </c>
      <c r="I5" s="2">
        <v>1397246</v>
      </c>
      <c r="J5" s="2">
        <v>1069199</v>
      </c>
      <c r="K5" s="2">
        <v>773571</v>
      </c>
      <c r="L5" s="2">
        <v>234449</v>
      </c>
      <c r="M5" s="2">
        <v>61179</v>
      </c>
      <c r="N5" s="2">
        <v>4312</v>
      </c>
      <c r="O5" s="2">
        <v>14344</v>
      </c>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2.75">
      <c r="A6" t="s">
        <v>86</v>
      </c>
      <c r="B6" t="s">
        <v>87</v>
      </c>
      <c r="C6" t="s">
        <v>89</v>
      </c>
      <c r="D6" s="2">
        <v>263098</v>
      </c>
      <c r="E6" s="2">
        <v>259853</v>
      </c>
      <c r="F6" s="2">
        <v>95181</v>
      </c>
      <c r="G6" s="2">
        <v>6866</v>
      </c>
      <c r="H6" s="2">
        <v>26684</v>
      </c>
      <c r="I6" s="2">
        <v>61631</v>
      </c>
      <c r="J6" s="2">
        <v>164463</v>
      </c>
      <c r="K6" s="2">
        <v>109512</v>
      </c>
      <c r="L6" s="2">
        <v>51070</v>
      </c>
      <c r="M6" s="2">
        <v>3881</v>
      </c>
      <c r="N6" s="2">
        <v>209</v>
      </c>
      <c r="O6" s="2">
        <v>3245</v>
      </c>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2:52" ht="12.75">
      <c r="B7" t="s">
        <v>90</v>
      </c>
      <c r="D7" s="2">
        <v>3232</v>
      </c>
      <c r="E7" s="2">
        <v>3219</v>
      </c>
      <c r="F7" s="2">
        <v>703</v>
      </c>
      <c r="G7" s="2">
        <v>30</v>
      </c>
      <c r="H7" s="2">
        <v>108</v>
      </c>
      <c r="I7" s="2">
        <v>565</v>
      </c>
      <c r="J7" s="2">
        <v>2516</v>
      </c>
      <c r="K7" s="2">
        <v>2366</v>
      </c>
      <c r="L7" s="2">
        <v>150</v>
      </c>
      <c r="M7" s="2">
        <v>0</v>
      </c>
      <c r="N7" s="2">
        <v>0</v>
      </c>
      <c r="O7" s="2">
        <v>13</v>
      </c>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2:29" ht="12.75">
      <c r="B8" t="s">
        <v>91</v>
      </c>
      <c r="D8" s="3">
        <v>2425.25</v>
      </c>
      <c r="E8" s="3">
        <v>2412.25</v>
      </c>
      <c r="F8" s="3">
        <v>391.25</v>
      </c>
      <c r="G8" s="3">
        <v>11.75</v>
      </c>
      <c r="H8" s="3">
        <v>63.55</v>
      </c>
      <c r="I8" s="3">
        <v>315.95</v>
      </c>
      <c r="J8" s="3">
        <v>2021</v>
      </c>
      <c r="K8" s="3">
        <v>1909.55</v>
      </c>
      <c r="L8" s="3">
        <v>111.45</v>
      </c>
      <c r="M8" s="3">
        <v>0</v>
      </c>
      <c r="N8" s="3">
        <v>0</v>
      </c>
      <c r="O8" s="3">
        <v>13</v>
      </c>
      <c r="P8" s="3">
        <v>0</v>
      </c>
      <c r="Q8" s="3">
        <v>0</v>
      </c>
      <c r="R8" s="3">
        <v>0</v>
      </c>
      <c r="S8" s="3">
        <v>0</v>
      </c>
      <c r="T8" s="3">
        <v>0</v>
      </c>
      <c r="U8" s="3">
        <v>0</v>
      </c>
      <c r="V8" s="3">
        <v>0</v>
      </c>
      <c r="W8" s="3">
        <v>0</v>
      </c>
      <c r="X8" s="3">
        <v>0</v>
      </c>
      <c r="Y8" s="3">
        <v>0</v>
      </c>
      <c r="Z8" s="3">
        <v>0</v>
      </c>
      <c r="AA8" s="3">
        <v>0</v>
      </c>
      <c r="AB8" s="3">
        <v>0</v>
      </c>
      <c r="AC8" s="3">
        <v>0</v>
      </c>
    </row>
    <row r="11" ht="12.75">
      <c r="A11" s="4" t="s">
        <v>92</v>
      </c>
    </row>
    <row r="14" spans="1:22" ht="12.75">
      <c r="A14" t="s">
        <v>85</v>
      </c>
      <c r="D14" s="5">
        <f aca="true" t="shared" si="0" ref="D14:O14">D2/$D2*100</f>
        <v>100</v>
      </c>
      <c r="E14" s="5">
        <f t="shared" si="0"/>
        <v>99.807770419604</v>
      </c>
      <c r="F14" s="5">
        <f t="shared" si="0"/>
        <v>86.57470950673343</v>
      </c>
      <c r="G14" s="5">
        <f t="shared" si="0"/>
        <v>25.16737664207106</v>
      </c>
      <c r="H14" s="5">
        <f t="shared" si="0"/>
        <v>34.505436653021675</v>
      </c>
      <c r="I14" s="5">
        <f t="shared" si="0"/>
        <v>26.90189621164069</v>
      </c>
      <c r="J14" s="5">
        <f t="shared" si="0"/>
        <v>12.937400610503646</v>
      </c>
      <c r="K14" s="5">
        <f t="shared" si="0"/>
        <v>9.209875650878727</v>
      </c>
      <c r="L14" s="5">
        <f t="shared" si="0"/>
        <v>2.8010254983604312</v>
      </c>
      <c r="M14" s="5">
        <f t="shared" si="0"/>
        <v>0.9264994612644892</v>
      </c>
      <c r="N14" s="5">
        <f t="shared" si="0"/>
        <v>0.29566030236693186</v>
      </c>
      <c r="O14" s="5">
        <f t="shared" si="0"/>
        <v>0.19222958039599522</v>
      </c>
      <c r="P14" s="5"/>
      <c r="Q14" s="5"/>
      <c r="R14" s="5"/>
      <c r="S14" s="5"/>
      <c r="T14" s="5"/>
      <c r="U14" s="5"/>
      <c r="V14" s="5"/>
    </row>
    <row r="15" spans="1:22" ht="12.75">
      <c r="A15" t="s">
        <v>86</v>
      </c>
      <c r="D15" s="5">
        <f aca="true" t="shared" si="1" ref="D15:O15">D3/$D3*100</f>
        <v>100</v>
      </c>
      <c r="E15" s="5">
        <f t="shared" si="1"/>
        <v>99.80064313346729</v>
      </c>
      <c r="F15" s="5">
        <f t="shared" si="1"/>
        <v>86.20429591600922</v>
      </c>
      <c r="G15" s="5">
        <f t="shared" si="1"/>
        <v>24.945897407465363</v>
      </c>
      <c r="H15" s="5">
        <f t="shared" si="1"/>
        <v>34.52653417799439</v>
      </c>
      <c r="I15" s="5">
        <f t="shared" si="1"/>
        <v>26.73186433054946</v>
      </c>
      <c r="J15" s="5">
        <f t="shared" si="1"/>
        <v>13.300259180921964</v>
      </c>
      <c r="K15" s="5">
        <f t="shared" si="1"/>
        <v>9.481702407242558</v>
      </c>
      <c r="L15" s="5">
        <f t="shared" si="1"/>
        <v>2.8878848204542558</v>
      </c>
      <c r="M15" s="5">
        <f t="shared" si="1"/>
        <v>0.9306719532251496</v>
      </c>
      <c r="N15" s="5">
        <f t="shared" si="1"/>
        <v>0.2960880365361159</v>
      </c>
      <c r="O15" s="5">
        <f t="shared" si="1"/>
        <v>0.19935686653270646</v>
      </c>
      <c r="P15" s="5"/>
      <c r="Q15" s="5"/>
      <c r="R15" s="5"/>
      <c r="S15" s="5"/>
      <c r="T15" s="5"/>
      <c r="U15" s="5"/>
      <c r="V15" s="5"/>
    </row>
    <row r="16" spans="1:22" ht="12.75">
      <c r="A16" t="s">
        <v>86</v>
      </c>
      <c r="B16" t="s">
        <v>87</v>
      </c>
      <c r="D16" s="5">
        <f aca="true" t="shared" si="2" ref="D16:O16">D4/$D4*100</f>
        <v>100</v>
      </c>
      <c r="E16" s="5">
        <f t="shared" si="2"/>
        <v>98.85928887371652</v>
      </c>
      <c r="F16" s="5">
        <f t="shared" si="2"/>
        <v>36.852300919072746</v>
      </c>
      <c r="G16" s="5">
        <f t="shared" si="2"/>
        <v>2.7716017410292557</v>
      </c>
      <c r="H16" s="5">
        <f t="shared" si="2"/>
        <v>7.875243894184503</v>
      </c>
      <c r="I16" s="5">
        <f t="shared" si="2"/>
        <v>26.205455283858985</v>
      </c>
      <c r="J16" s="5">
        <f t="shared" si="2"/>
        <v>61.89626073060839</v>
      </c>
      <c r="K16" s="5">
        <f t="shared" si="2"/>
        <v>42.53908192784558</v>
      </c>
      <c r="L16" s="5">
        <f t="shared" si="2"/>
        <v>17.450021924726087</v>
      </c>
      <c r="M16" s="5">
        <f t="shared" si="2"/>
        <v>1.9071568780367216</v>
      </c>
      <c r="N16" s="5">
        <f t="shared" si="2"/>
        <v>0.11072722403538562</v>
      </c>
      <c r="O16" s="5">
        <f t="shared" si="2"/>
        <v>1.1407111262834793</v>
      </c>
      <c r="P16" s="5"/>
      <c r="Q16" s="5"/>
      <c r="R16" s="5"/>
      <c r="S16" s="5"/>
      <c r="T16" s="5"/>
      <c r="U16" s="5"/>
      <c r="V16" s="5"/>
    </row>
    <row r="17" spans="1:22" ht="12.75">
      <c r="A17" t="s">
        <v>86</v>
      </c>
      <c r="B17" t="s">
        <v>88</v>
      </c>
      <c r="D17" s="5">
        <f aca="true" t="shared" si="3" ref="D17:O17">D5/$D5*100</f>
        <v>100</v>
      </c>
      <c r="E17" s="5">
        <f t="shared" si="3"/>
        <v>99.67102728290186</v>
      </c>
      <c r="F17" s="5">
        <f t="shared" si="3"/>
        <v>75.05057061079206</v>
      </c>
      <c r="G17" s="5">
        <f t="shared" si="3"/>
        <v>10.197489129038768</v>
      </c>
      <c r="H17" s="5">
        <f t="shared" si="3"/>
        <v>32.80791883015614</v>
      </c>
      <c r="I17" s="5">
        <f t="shared" si="3"/>
        <v>32.04516265159716</v>
      </c>
      <c r="J17" s="5">
        <f t="shared" si="3"/>
        <v>24.52156303322753</v>
      </c>
      <c r="K17" s="5">
        <f t="shared" si="3"/>
        <v>17.74147753334679</v>
      </c>
      <c r="L17" s="5">
        <f t="shared" si="3"/>
        <v>5.376974661945214</v>
      </c>
      <c r="M17" s="5">
        <f t="shared" si="3"/>
        <v>1.4031108379355264</v>
      </c>
      <c r="N17" s="5">
        <f t="shared" si="3"/>
        <v>0.09889363888226335</v>
      </c>
      <c r="O17" s="5">
        <f t="shared" si="3"/>
        <v>0.3289727170981414</v>
      </c>
      <c r="P17" s="5"/>
      <c r="Q17" s="5"/>
      <c r="R17" s="5"/>
      <c r="S17" s="5"/>
      <c r="T17" s="5"/>
      <c r="U17" s="5"/>
      <c r="V17" s="5"/>
    </row>
    <row r="18" spans="1:22" ht="12.75">
      <c r="A18" t="s">
        <v>86</v>
      </c>
      <c r="B18" t="s">
        <v>87</v>
      </c>
      <c r="C18" t="s">
        <v>89</v>
      </c>
      <c r="D18" s="5">
        <f aca="true" t="shared" si="4" ref="D18:O18">D6/$D6*100</f>
        <v>100</v>
      </c>
      <c r="E18" s="5">
        <f t="shared" si="4"/>
        <v>98.7666192825487</v>
      </c>
      <c r="F18" s="5">
        <f t="shared" si="4"/>
        <v>36.177013888360996</v>
      </c>
      <c r="G18" s="5">
        <f t="shared" si="4"/>
        <v>2.609673961793704</v>
      </c>
      <c r="H18" s="5">
        <f t="shared" si="4"/>
        <v>10.14222837117728</v>
      </c>
      <c r="I18" s="5">
        <f t="shared" si="4"/>
        <v>23.425111555390007</v>
      </c>
      <c r="J18" s="5">
        <f t="shared" si="4"/>
        <v>62.51016731408069</v>
      </c>
      <c r="K18" s="5">
        <f t="shared" si="4"/>
        <v>41.6240336300542</v>
      </c>
      <c r="L18" s="5">
        <f t="shared" si="4"/>
        <v>19.411017947684893</v>
      </c>
      <c r="M18" s="5">
        <f t="shared" si="4"/>
        <v>1.4751157363415912</v>
      </c>
      <c r="N18" s="5">
        <f t="shared" si="4"/>
        <v>0.07943808010703236</v>
      </c>
      <c r="O18" s="5">
        <f t="shared" si="4"/>
        <v>1.2333807174512919</v>
      </c>
      <c r="P18" s="5"/>
      <c r="Q18" s="5"/>
      <c r="R18" s="5"/>
      <c r="S18" s="5"/>
      <c r="T18" s="5"/>
      <c r="U18" s="5"/>
      <c r="V18" s="5"/>
    </row>
    <row r="19" spans="2:28" ht="12.75">
      <c r="B19" t="s">
        <v>90</v>
      </c>
      <c r="D19" s="5">
        <f aca="true" t="shared" si="5" ref="D19:O19">D7/$D7*100</f>
        <v>100</v>
      </c>
      <c r="E19" s="5">
        <f t="shared" si="5"/>
        <v>99.59777227722772</v>
      </c>
      <c r="F19" s="5">
        <f t="shared" si="5"/>
        <v>21.751237623762375</v>
      </c>
      <c r="G19" s="5">
        <f t="shared" si="5"/>
        <v>0.9282178217821782</v>
      </c>
      <c r="H19" s="5">
        <f t="shared" si="5"/>
        <v>3.341584158415842</v>
      </c>
      <c r="I19" s="5">
        <f t="shared" si="5"/>
        <v>17.481435643564357</v>
      </c>
      <c r="J19" s="5">
        <f t="shared" si="5"/>
        <v>77.84653465346535</v>
      </c>
      <c r="K19" s="5">
        <f t="shared" si="5"/>
        <v>73.20544554455446</v>
      </c>
      <c r="L19" s="5">
        <f t="shared" si="5"/>
        <v>4.641089108910891</v>
      </c>
      <c r="M19" s="5">
        <f t="shared" si="5"/>
        <v>0</v>
      </c>
      <c r="N19" s="5">
        <f t="shared" si="5"/>
        <v>0</v>
      </c>
      <c r="O19" s="5">
        <f t="shared" si="5"/>
        <v>0.40222772277227725</v>
      </c>
      <c r="P19" s="5"/>
      <c r="Q19" s="5"/>
      <c r="R19" s="5"/>
      <c r="S19" s="5"/>
      <c r="T19" s="5"/>
      <c r="U19" s="5"/>
      <c r="V19" s="5"/>
      <c r="W19" s="5"/>
      <c r="X19" s="5"/>
      <c r="Y19" s="5"/>
      <c r="Z19" s="5"/>
      <c r="AA19" s="5"/>
      <c r="AB19" s="5"/>
    </row>
    <row r="20" spans="2:28" ht="12.75">
      <c r="B20" t="s">
        <v>91</v>
      </c>
      <c r="D20" s="5">
        <f aca="true" t="shared" si="6" ref="D20:O20">D8/$D8*100</f>
        <v>100</v>
      </c>
      <c r="E20" s="5">
        <f t="shared" si="6"/>
        <v>99.46397278631069</v>
      </c>
      <c r="F20" s="5">
        <f t="shared" si="6"/>
        <v>16.132357488918668</v>
      </c>
      <c r="G20" s="5">
        <f t="shared" si="6"/>
        <v>0.4844861354499536</v>
      </c>
      <c r="H20" s="5">
        <f t="shared" si="6"/>
        <v>2.620348417688898</v>
      </c>
      <c r="I20" s="5">
        <f t="shared" si="6"/>
        <v>13.027522935779817</v>
      </c>
      <c r="J20" s="5">
        <f t="shared" si="6"/>
        <v>83.33161529739202</v>
      </c>
      <c r="K20" s="5">
        <f t="shared" si="6"/>
        <v>78.73621276157097</v>
      </c>
      <c r="L20" s="5">
        <f t="shared" si="6"/>
        <v>4.595402535821049</v>
      </c>
      <c r="M20" s="5">
        <f t="shared" si="6"/>
        <v>0</v>
      </c>
      <c r="N20" s="5">
        <f t="shared" si="6"/>
        <v>0</v>
      </c>
      <c r="O20" s="5">
        <f t="shared" si="6"/>
        <v>0.5360272136893104</v>
      </c>
      <c r="P20" s="5"/>
      <c r="Q20" s="5"/>
      <c r="R20" s="5"/>
      <c r="S20" s="5"/>
      <c r="T20" s="5"/>
      <c r="U20" s="5"/>
      <c r="V20" s="5"/>
      <c r="W20" s="5"/>
      <c r="X20" s="5"/>
      <c r="Y20" s="5"/>
      <c r="Z20" s="5"/>
      <c r="AA20" s="5"/>
      <c r="AB20" s="5"/>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codeName="Sheet23"/>
  <dimension ref="A1:AC20"/>
  <sheetViews>
    <sheetView workbookViewId="0" topLeftCell="A1">
      <pane ySplit="1" topLeftCell="BM2" activePane="bottomLeft" state="frozen"/>
      <selection pane="topLeft" activeCell="A1" sqref="A1"/>
      <selection pane="bottomLeft" activeCell="Q19" sqref="Q19:AC21"/>
    </sheetView>
  </sheetViews>
  <sheetFormatPr defaultColWidth="9.140625" defaultRowHeight="12.75"/>
  <cols>
    <col min="3" max="3" width="7.8515625" style="0" customWidth="1"/>
    <col min="4" max="16" width="11.57421875" style="0" customWidth="1"/>
  </cols>
  <sheetData>
    <row r="1" spans="4:16" s="1" customFormat="1" ht="89.25" customHeight="1">
      <c r="D1" s="1" t="s">
        <v>73</v>
      </c>
      <c r="E1" s="1" t="s">
        <v>469</v>
      </c>
      <c r="F1" s="1" t="s">
        <v>470</v>
      </c>
      <c r="G1" s="1" t="s">
        <v>471</v>
      </c>
      <c r="H1" s="1" t="s">
        <v>472</v>
      </c>
      <c r="I1" s="1" t="s">
        <v>473</v>
      </c>
      <c r="J1" s="1" t="s">
        <v>474</v>
      </c>
      <c r="K1" s="1" t="s">
        <v>475</v>
      </c>
      <c r="L1" s="1" t="s">
        <v>476</v>
      </c>
      <c r="M1" s="1" t="s">
        <v>477</v>
      </c>
      <c r="N1" s="1" t="s">
        <v>478</v>
      </c>
      <c r="O1" s="1" t="s">
        <v>479</v>
      </c>
      <c r="P1" s="1" t="s">
        <v>480</v>
      </c>
    </row>
    <row r="2" spans="1:16" ht="12.75">
      <c r="A2" t="s">
        <v>85</v>
      </c>
      <c r="D2" s="2">
        <v>37607438</v>
      </c>
      <c r="E2" s="2">
        <v>2170547</v>
      </c>
      <c r="F2" s="2">
        <v>710083</v>
      </c>
      <c r="G2" s="2">
        <v>964642</v>
      </c>
      <c r="H2" s="2">
        <v>1747683</v>
      </c>
      <c r="I2" s="2">
        <v>122478</v>
      </c>
      <c r="J2" s="2">
        <v>13050529</v>
      </c>
      <c r="K2" s="2">
        <v>1477211</v>
      </c>
      <c r="L2" s="2">
        <v>258344</v>
      </c>
      <c r="M2" s="2">
        <v>650977</v>
      </c>
      <c r="N2" s="2">
        <v>2364633</v>
      </c>
      <c r="O2" s="2">
        <v>110627</v>
      </c>
      <c r="P2" s="2">
        <v>13979684</v>
      </c>
    </row>
    <row r="3" spans="1:16" ht="12.75">
      <c r="A3" t="s">
        <v>86</v>
      </c>
      <c r="D3" s="2">
        <v>35532091</v>
      </c>
      <c r="E3" s="2">
        <v>2055224</v>
      </c>
      <c r="F3" s="2">
        <v>709386</v>
      </c>
      <c r="G3" s="2">
        <v>950023</v>
      </c>
      <c r="H3" s="2">
        <v>1685361</v>
      </c>
      <c r="I3" s="2">
        <v>116503</v>
      </c>
      <c r="J3" s="2">
        <v>12324166</v>
      </c>
      <c r="K3" s="2">
        <v>1370685</v>
      </c>
      <c r="L3" s="2">
        <v>249456</v>
      </c>
      <c r="M3" s="2">
        <v>634588</v>
      </c>
      <c r="N3" s="2">
        <v>2241901</v>
      </c>
      <c r="O3" s="2">
        <v>104205</v>
      </c>
      <c r="P3" s="2">
        <v>13090593</v>
      </c>
    </row>
    <row r="4" spans="1:16" ht="12.75">
      <c r="A4" t="s">
        <v>86</v>
      </c>
      <c r="B4" t="s">
        <v>87</v>
      </c>
      <c r="D4" s="2">
        <v>2096540</v>
      </c>
      <c r="E4" s="2">
        <v>109953</v>
      </c>
      <c r="F4" s="2">
        <v>349173</v>
      </c>
      <c r="G4" s="2">
        <v>130697</v>
      </c>
      <c r="H4" s="2">
        <v>179110</v>
      </c>
      <c r="I4" s="2">
        <v>9580</v>
      </c>
      <c r="J4" s="2">
        <v>250012</v>
      </c>
      <c r="K4" s="2">
        <v>18234</v>
      </c>
      <c r="L4" s="2">
        <v>19454</v>
      </c>
      <c r="M4" s="2">
        <v>43494</v>
      </c>
      <c r="N4" s="2">
        <v>137384</v>
      </c>
      <c r="O4" s="2">
        <v>6690</v>
      </c>
      <c r="P4" s="2">
        <v>842759</v>
      </c>
    </row>
    <row r="5" spans="1:16" ht="12.75">
      <c r="A5" t="s">
        <v>86</v>
      </c>
      <c r="B5" t="s">
        <v>88</v>
      </c>
      <c r="D5" s="2">
        <v>3203792</v>
      </c>
      <c r="E5" s="2">
        <v>175982</v>
      </c>
      <c r="F5" s="2">
        <v>276051</v>
      </c>
      <c r="G5" s="2">
        <v>273717</v>
      </c>
      <c r="H5" s="2">
        <v>189998</v>
      </c>
      <c r="I5" s="2">
        <v>12028</v>
      </c>
      <c r="J5" s="2">
        <v>861750</v>
      </c>
      <c r="K5" s="2">
        <v>65144</v>
      </c>
      <c r="L5" s="2">
        <v>27693</v>
      </c>
      <c r="M5" s="2">
        <v>33836</v>
      </c>
      <c r="N5" s="2">
        <v>141956</v>
      </c>
      <c r="O5" s="2">
        <v>7198</v>
      </c>
      <c r="P5" s="2">
        <v>1138439</v>
      </c>
    </row>
    <row r="6" spans="1:16" ht="12.75">
      <c r="A6" t="s">
        <v>86</v>
      </c>
      <c r="B6" t="s">
        <v>87</v>
      </c>
      <c r="C6" t="s">
        <v>89</v>
      </c>
      <c r="D6" s="2">
        <v>203976</v>
      </c>
      <c r="E6" s="2">
        <v>9873</v>
      </c>
      <c r="F6" s="2">
        <v>38538</v>
      </c>
      <c r="G6" s="2">
        <v>18848</v>
      </c>
      <c r="H6" s="2">
        <v>19277</v>
      </c>
      <c r="I6" s="2">
        <v>440</v>
      </c>
      <c r="J6" s="2">
        <v>24736</v>
      </c>
      <c r="K6" s="2">
        <v>1504</v>
      </c>
      <c r="L6" s="2">
        <v>2350</v>
      </c>
      <c r="M6" s="2">
        <v>5407</v>
      </c>
      <c r="N6" s="2">
        <v>9250</v>
      </c>
      <c r="O6" s="2">
        <v>513</v>
      </c>
      <c r="P6" s="2">
        <v>73240</v>
      </c>
    </row>
    <row r="7" spans="2:16" ht="12.75">
      <c r="B7" t="s">
        <v>90</v>
      </c>
      <c r="D7" s="2">
        <v>2241</v>
      </c>
      <c r="E7" s="2">
        <v>87</v>
      </c>
      <c r="F7" s="2">
        <v>232</v>
      </c>
      <c r="G7" s="2">
        <v>139</v>
      </c>
      <c r="H7" s="2">
        <v>259</v>
      </c>
      <c r="I7" s="2">
        <v>9</v>
      </c>
      <c r="J7" s="2">
        <v>261</v>
      </c>
      <c r="K7" s="2">
        <v>6</v>
      </c>
      <c r="L7" s="2">
        <v>25</v>
      </c>
      <c r="M7" s="2">
        <v>35</v>
      </c>
      <c r="N7" s="2">
        <v>101</v>
      </c>
      <c r="O7" s="2">
        <v>0</v>
      </c>
      <c r="P7" s="2">
        <v>1087</v>
      </c>
    </row>
    <row r="8" spans="2:29" ht="12.75">
      <c r="B8" t="s">
        <v>91</v>
      </c>
      <c r="D8" s="3">
        <v>1885.5</v>
      </c>
      <c r="E8" s="3">
        <v>71.4</v>
      </c>
      <c r="F8" s="3">
        <v>190.7</v>
      </c>
      <c r="G8" s="3">
        <v>118.1</v>
      </c>
      <c r="H8" s="3">
        <v>224.95</v>
      </c>
      <c r="I8" s="3">
        <v>9</v>
      </c>
      <c r="J8" s="3">
        <v>221.15</v>
      </c>
      <c r="K8" s="3">
        <v>2.55</v>
      </c>
      <c r="L8" s="3">
        <v>21.8</v>
      </c>
      <c r="M8" s="3">
        <v>28.65</v>
      </c>
      <c r="N8" s="3">
        <v>87.2</v>
      </c>
      <c r="O8" s="3">
        <v>0</v>
      </c>
      <c r="P8" s="3">
        <v>910</v>
      </c>
      <c r="Q8" s="3">
        <v>0</v>
      </c>
      <c r="R8" s="3">
        <v>0</v>
      </c>
      <c r="S8" s="3">
        <v>0</v>
      </c>
      <c r="T8" s="3">
        <v>0</v>
      </c>
      <c r="U8" s="3">
        <v>0</v>
      </c>
      <c r="V8" s="3">
        <v>0</v>
      </c>
      <c r="W8" s="3">
        <v>0</v>
      </c>
      <c r="X8" s="3">
        <v>0</v>
      </c>
      <c r="Y8" s="3">
        <v>0</v>
      </c>
      <c r="Z8" s="3">
        <v>0</v>
      </c>
      <c r="AA8" s="3">
        <v>0</v>
      </c>
      <c r="AB8" s="3">
        <v>0</v>
      </c>
      <c r="AC8" s="3">
        <v>0</v>
      </c>
    </row>
    <row r="11" ht="12.75">
      <c r="A11" s="4" t="s">
        <v>92</v>
      </c>
    </row>
    <row r="14" spans="1:22" ht="12.75">
      <c r="A14" t="s">
        <v>85</v>
      </c>
      <c r="D14" s="5">
        <f aca="true" t="shared" si="0" ref="D14:P14">D2/$D2*100</f>
        <v>100</v>
      </c>
      <c r="E14" s="5">
        <f t="shared" si="0"/>
        <v>5.77158965202575</v>
      </c>
      <c r="F14" s="5">
        <f t="shared" si="0"/>
        <v>1.8881451057633862</v>
      </c>
      <c r="G14" s="5">
        <f t="shared" si="0"/>
        <v>2.565029822026164</v>
      </c>
      <c r="H14" s="5">
        <f t="shared" si="0"/>
        <v>4.647173785143247</v>
      </c>
      <c r="I14" s="5">
        <f t="shared" si="0"/>
        <v>0.32567493696326777</v>
      </c>
      <c r="J14" s="5">
        <f t="shared" si="0"/>
        <v>34.7019890054728</v>
      </c>
      <c r="K14" s="5">
        <f t="shared" si="0"/>
        <v>3.9279756307781453</v>
      </c>
      <c r="L14" s="5">
        <f t="shared" si="0"/>
        <v>0.6869492146739695</v>
      </c>
      <c r="M14" s="5">
        <f t="shared" si="0"/>
        <v>1.730979387641349</v>
      </c>
      <c r="N14" s="5">
        <f t="shared" si="0"/>
        <v>6.28767373092525</v>
      </c>
      <c r="O14" s="5">
        <f t="shared" si="0"/>
        <v>0.29416255369483024</v>
      </c>
      <c r="P14" s="5">
        <f t="shared" si="0"/>
        <v>37.17265717489184</v>
      </c>
      <c r="Q14" s="5"/>
      <c r="R14" s="5"/>
      <c r="S14" s="5"/>
      <c r="T14" s="5"/>
      <c r="U14" s="5"/>
      <c r="V14" s="5"/>
    </row>
    <row r="15" spans="1:22" ht="12.75">
      <c r="A15" t="s">
        <v>86</v>
      </c>
      <c r="D15" s="5">
        <f aca="true" t="shared" si="1" ref="D15:P15">D3/$D3*100</f>
        <v>100</v>
      </c>
      <c r="E15" s="5">
        <f t="shared" si="1"/>
        <v>5.7841346854594065</v>
      </c>
      <c r="F15" s="5">
        <f t="shared" si="1"/>
        <v>1.9964656738045614</v>
      </c>
      <c r="G15" s="5">
        <f t="shared" si="1"/>
        <v>2.673704173503327</v>
      </c>
      <c r="H15" s="5">
        <f t="shared" si="1"/>
        <v>4.743208048183824</v>
      </c>
      <c r="I15" s="5">
        <f t="shared" si="1"/>
        <v>0.32788106953795654</v>
      </c>
      <c r="J15" s="5">
        <f t="shared" si="1"/>
        <v>34.684606655994436</v>
      </c>
      <c r="K15" s="5">
        <f t="shared" si="1"/>
        <v>3.857597347704642</v>
      </c>
      <c r="L15" s="5">
        <f t="shared" si="1"/>
        <v>0.7020583168043784</v>
      </c>
      <c r="M15" s="5">
        <f t="shared" si="1"/>
        <v>1.7859573758268263</v>
      </c>
      <c r="N15" s="5">
        <f t="shared" si="1"/>
        <v>6.309510464779571</v>
      </c>
      <c r="O15" s="5">
        <f t="shared" si="1"/>
        <v>0.2932701033553021</v>
      </c>
      <c r="P15" s="5">
        <f t="shared" si="1"/>
        <v>36.84160608504577</v>
      </c>
      <c r="Q15" s="5"/>
      <c r="R15" s="5"/>
      <c r="S15" s="5"/>
      <c r="T15" s="5"/>
      <c r="U15" s="5"/>
      <c r="V15" s="5"/>
    </row>
    <row r="16" spans="1:22" ht="12.75">
      <c r="A16" t="s">
        <v>86</v>
      </c>
      <c r="B16" t="s">
        <v>87</v>
      </c>
      <c r="D16" s="5">
        <f aca="true" t="shared" si="2" ref="D16:P16">D4/$D4*100</f>
        <v>100</v>
      </c>
      <c r="E16" s="5">
        <f t="shared" si="2"/>
        <v>5.244498077785304</v>
      </c>
      <c r="F16" s="5">
        <f t="shared" si="2"/>
        <v>16.654726358667137</v>
      </c>
      <c r="G16" s="5">
        <f t="shared" si="2"/>
        <v>6.233937821362817</v>
      </c>
      <c r="H16" s="5">
        <f t="shared" si="2"/>
        <v>8.543123431940245</v>
      </c>
      <c r="I16" s="5">
        <f t="shared" si="2"/>
        <v>0.4569433447489673</v>
      </c>
      <c r="J16" s="5">
        <f t="shared" si="2"/>
        <v>11.924981159434116</v>
      </c>
      <c r="K16" s="5">
        <f t="shared" si="2"/>
        <v>0.869718679347878</v>
      </c>
      <c r="L16" s="5">
        <f t="shared" si="2"/>
        <v>0.9279097942324019</v>
      </c>
      <c r="M16" s="5">
        <f t="shared" si="2"/>
        <v>2.0745609432684327</v>
      </c>
      <c r="N16" s="5">
        <f t="shared" si="2"/>
        <v>6.55289190761922</v>
      </c>
      <c r="O16" s="5">
        <f t="shared" si="2"/>
        <v>0.31909717916185715</v>
      </c>
      <c r="P16" s="5">
        <f t="shared" si="2"/>
        <v>40.197611302431625</v>
      </c>
      <c r="Q16" s="5"/>
      <c r="R16" s="5"/>
      <c r="S16" s="5"/>
      <c r="T16" s="5"/>
      <c r="U16" s="5"/>
      <c r="V16" s="5"/>
    </row>
    <row r="17" spans="1:22" ht="12.75">
      <c r="A17" t="s">
        <v>86</v>
      </c>
      <c r="B17" t="s">
        <v>88</v>
      </c>
      <c r="D17" s="5">
        <f aca="true" t="shared" si="3" ref="D17:P17">D5/$D5*100</f>
        <v>100</v>
      </c>
      <c r="E17" s="5">
        <f t="shared" si="3"/>
        <v>5.492928379869854</v>
      </c>
      <c r="F17" s="5">
        <f t="shared" si="3"/>
        <v>8.61638333574714</v>
      </c>
      <c r="G17" s="5">
        <f t="shared" si="3"/>
        <v>8.543532164385203</v>
      </c>
      <c r="H17" s="5">
        <f t="shared" si="3"/>
        <v>5.930409964192432</v>
      </c>
      <c r="I17" s="5">
        <f t="shared" si="3"/>
        <v>0.3754301153133537</v>
      </c>
      <c r="J17" s="5">
        <f t="shared" si="3"/>
        <v>26.897813590894792</v>
      </c>
      <c r="K17" s="5">
        <f t="shared" si="3"/>
        <v>2.033340491517552</v>
      </c>
      <c r="L17" s="5">
        <f t="shared" si="3"/>
        <v>0.864381957380504</v>
      </c>
      <c r="M17" s="5">
        <f t="shared" si="3"/>
        <v>1.0561234936600128</v>
      </c>
      <c r="N17" s="5">
        <f t="shared" si="3"/>
        <v>4.430874413819623</v>
      </c>
      <c r="O17" s="5">
        <f t="shared" si="3"/>
        <v>0.22467126455150646</v>
      </c>
      <c r="P17" s="5">
        <f t="shared" si="3"/>
        <v>35.534110828668034</v>
      </c>
      <c r="Q17" s="5"/>
      <c r="R17" s="5"/>
      <c r="S17" s="5"/>
      <c r="T17" s="5"/>
      <c r="U17" s="5"/>
      <c r="V17" s="5"/>
    </row>
    <row r="18" spans="1:22" ht="12.75">
      <c r="A18" t="s">
        <v>86</v>
      </c>
      <c r="B18" t="s">
        <v>87</v>
      </c>
      <c r="C18" t="s">
        <v>89</v>
      </c>
      <c r="D18" s="5">
        <f aca="true" t="shared" si="4" ref="D18:P18">D6/$D6*100</f>
        <v>100</v>
      </c>
      <c r="E18" s="5">
        <f t="shared" si="4"/>
        <v>4.840275326509001</v>
      </c>
      <c r="F18" s="5">
        <f t="shared" si="4"/>
        <v>18.893399223438053</v>
      </c>
      <c r="G18" s="5">
        <f t="shared" si="4"/>
        <v>9.2403027807193</v>
      </c>
      <c r="H18" s="5">
        <f t="shared" si="4"/>
        <v>9.450621641761776</v>
      </c>
      <c r="I18" s="5">
        <f t="shared" si="4"/>
        <v>0.21571165235125703</v>
      </c>
      <c r="J18" s="5">
        <f t="shared" si="4"/>
        <v>12.126916892183393</v>
      </c>
      <c r="K18" s="5">
        <f t="shared" si="4"/>
        <v>0.737341648037024</v>
      </c>
      <c r="L18" s="5">
        <f t="shared" si="4"/>
        <v>1.15209632505785</v>
      </c>
      <c r="M18" s="5">
        <f t="shared" si="4"/>
        <v>2.6508020551437426</v>
      </c>
      <c r="N18" s="5">
        <f t="shared" si="4"/>
        <v>4.534847236929835</v>
      </c>
      <c r="O18" s="5">
        <f t="shared" si="4"/>
        <v>0.2515001764913519</v>
      </c>
      <c r="P18" s="5">
        <f t="shared" si="4"/>
        <v>35.90618504137741</v>
      </c>
      <c r="Q18" s="5"/>
      <c r="R18" s="5"/>
      <c r="S18" s="5"/>
      <c r="T18" s="5"/>
      <c r="U18" s="5"/>
      <c r="V18" s="5"/>
    </row>
    <row r="19" spans="2:28" ht="12.75">
      <c r="B19" t="s">
        <v>90</v>
      </c>
      <c r="D19" s="5">
        <f aca="true" t="shared" si="5" ref="D19:P19">D7/$D7*100</f>
        <v>100</v>
      </c>
      <c r="E19" s="5">
        <f t="shared" si="5"/>
        <v>3.8821954484605086</v>
      </c>
      <c r="F19" s="5">
        <f t="shared" si="5"/>
        <v>10.35252119589469</v>
      </c>
      <c r="G19" s="5">
        <f t="shared" si="5"/>
        <v>6.202588130298974</v>
      </c>
      <c r="H19" s="5">
        <f t="shared" si="5"/>
        <v>11.557340473003123</v>
      </c>
      <c r="I19" s="5">
        <f t="shared" si="5"/>
        <v>0.4016064257028112</v>
      </c>
      <c r="J19" s="5">
        <f t="shared" si="5"/>
        <v>11.646586345381527</v>
      </c>
      <c r="K19" s="5">
        <f t="shared" si="5"/>
        <v>0.2677376171352075</v>
      </c>
      <c r="L19" s="5">
        <f t="shared" si="5"/>
        <v>1.1155734047300312</v>
      </c>
      <c r="M19" s="5">
        <f t="shared" si="5"/>
        <v>1.5618027666220438</v>
      </c>
      <c r="N19" s="5">
        <f t="shared" si="5"/>
        <v>4.506916555109326</v>
      </c>
      <c r="O19" s="5">
        <f t="shared" si="5"/>
        <v>0</v>
      </c>
      <c r="P19" s="5">
        <f t="shared" si="5"/>
        <v>48.505131637661755</v>
      </c>
      <c r="Q19" s="5"/>
      <c r="R19" s="5"/>
      <c r="S19" s="5"/>
      <c r="T19" s="5"/>
      <c r="U19" s="5"/>
      <c r="V19" s="5"/>
      <c r="W19" s="5"/>
      <c r="X19" s="5"/>
      <c r="Y19" s="5"/>
      <c r="Z19" s="5"/>
      <c r="AA19" s="5"/>
      <c r="AB19" s="5"/>
    </row>
    <row r="20" spans="2:28" ht="12.75">
      <c r="B20" t="s">
        <v>91</v>
      </c>
      <c r="D20" s="5">
        <f aca="true" t="shared" si="6" ref="D20:P20">D8/$D8*100</f>
        <v>100</v>
      </c>
      <c r="E20" s="5">
        <f t="shared" si="6"/>
        <v>3.786793953858393</v>
      </c>
      <c r="F20" s="5">
        <f t="shared" si="6"/>
        <v>10.11402810925484</v>
      </c>
      <c r="G20" s="5">
        <f t="shared" si="6"/>
        <v>6.26359055953328</v>
      </c>
      <c r="H20" s="5">
        <f t="shared" si="6"/>
        <v>11.930522407849377</v>
      </c>
      <c r="I20" s="5">
        <f t="shared" si="6"/>
        <v>0.47732696897374705</v>
      </c>
      <c r="J20" s="5">
        <f t="shared" si="6"/>
        <v>11.728984354282684</v>
      </c>
      <c r="K20" s="5">
        <f t="shared" si="6"/>
        <v>0.13524264120922833</v>
      </c>
      <c r="L20" s="5">
        <f t="shared" si="6"/>
        <v>1.1561919915141872</v>
      </c>
      <c r="M20" s="5">
        <f t="shared" si="6"/>
        <v>1.5194908512330947</v>
      </c>
      <c r="N20" s="5">
        <f t="shared" si="6"/>
        <v>4.624767966056749</v>
      </c>
      <c r="O20" s="5">
        <f t="shared" si="6"/>
        <v>0</v>
      </c>
      <c r="P20" s="5">
        <f t="shared" si="6"/>
        <v>48.26306019623442</v>
      </c>
      <c r="Q20" s="5"/>
      <c r="R20" s="5"/>
      <c r="S20" s="5"/>
      <c r="T20" s="5"/>
      <c r="U20" s="5"/>
      <c r="V20" s="5"/>
      <c r="W20" s="5"/>
      <c r="X20" s="5"/>
      <c r="Y20" s="5"/>
      <c r="Z20" s="5"/>
      <c r="AA20" s="5"/>
      <c r="AB20" s="5"/>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V32"/>
  <sheetViews>
    <sheetView workbookViewId="0" topLeftCell="A1">
      <pane ySplit="1" topLeftCell="BM2" activePane="bottomLeft" state="frozen"/>
      <selection pane="topLeft" activeCell="A1" sqref="A1"/>
      <selection pane="bottomLeft" activeCell="F31" sqref="F31"/>
    </sheetView>
  </sheetViews>
  <sheetFormatPr defaultColWidth="9.140625" defaultRowHeight="12.75"/>
  <sheetData>
    <row r="1" spans="1:22" s="1" customFormat="1" ht="89.25" customHeight="1">
      <c r="A1" s="1" t="s">
        <v>699</v>
      </c>
      <c r="G1" s="1" t="s">
        <v>700</v>
      </c>
      <c r="H1" s="1" t="s">
        <v>701</v>
      </c>
      <c r="I1" s="1" t="s">
        <v>702</v>
      </c>
      <c r="J1" s="1" t="s">
        <v>703</v>
      </c>
      <c r="K1" s="1" t="s">
        <v>704</v>
      </c>
      <c r="L1" s="1" t="s">
        <v>705</v>
      </c>
      <c r="M1" s="1" t="s">
        <v>706</v>
      </c>
      <c r="N1" s="1" t="s">
        <v>707</v>
      </c>
      <c r="O1" s="1" t="s">
        <v>708</v>
      </c>
      <c r="P1" s="1" t="s">
        <v>709</v>
      </c>
      <c r="Q1" s="1" t="s">
        <v>710</v>
      </c>
      <c r="R1" s="1" t="s">
        <v>711</v>
      </c>
      <c r="S1" s="1" t="s">
        <v>712</v>
      </c>
      <c r="T1" s="1" t="s">
        <v>713</v>
      </c>
      <c r="U1" s="1" t="s">
        <v>714</v>
      </c>
      <c r="V1" s="1" t="s">
        <v>715</v>
      </c>
    </row>
    <row r="2" ht="12.75">
      <c r="C2" t="s">
        <v>716</v>
      </c>
    </row>
    <row r="3" spans="1:22" ht="12.75">
      <c r="A3" t="s">
        <v>89</v>
      </c>
      <c r="B3" t="s">
        <v>717</v>
      </c>
      <c r="C3" t="s">
        <v>718</v>
      </c>
      <c r="G3">
        <v>42.28</v>
      </c>
      <c r="H3" s="18">
        <v>974</v>
      </c>
      <c r="I3">
        <v>36.36</v>
      </c>
      <c r="J3" s="18">
        <v>756</v>
      </c>
      <c r="K3">
        <v>20.42</v>
      </c>
      <c r="L3" s="18">
        <v>718</v>
      </c>
      <c r="M3">
        <v>0.71</v>
      </c>
      <c r="N3" s="18">
        <v>1875</v>
      </c>
      <c r="O3">
        <v>0.49</v>
      </c>
      <c r="P3" s="18">
        <v>2414</v>
      </c>
      <c r="Q3">
        <v>1.55</v>
      </c>
      <c r="R3" s="18">
        <v>434</v>
      </c>
      <c r="S3">
        <v>-1.22</v>
      </c>
      <c r="T3" s="18">
        <v>7856</v>
      </c>
      <c r="U3">
        <v>52.7</v>
      </c>
      <c r="V3" s="18">
        <v>797</v>
      </c>
    </row>
    <row r="32" ht="12.75">
      <c r="J32" s="42"/>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codeName="Sheet24"/>
  <dimension ref="A1:HP20"/>
  <sheetViews>
    <sheetView workbookViewId="0" topLeftCell="A1">
      <pane ySplit="1" topLeftCell="BM2" activePane="bottomLeft" state="frozen"/>
      <selection pane="topLeft" activeCell="A1" sqref="A1"/>
      <selection pane="bottomLeft" activeCell="O14" activeCellId="3" sqref="E1 O1 E14:E20 O14:O20"/>
    </sheetView>
  </sheetViews>
  <sheetFormatPr defaultColWidth="9.140625" defaultRowHeight="12.75"/>
  <cols>
    <col min="4" max="6" width="10.140625" style="0" bestFit="1" customWidth="1"/>
    <col min="7" max="15" width="9.28125" style="0" bestFit="1" customWidth="1"/>
  </cols>
  <sheetData>
    <row r="1" spans="4:15" s="1" customFormat="1" ht="89.25" customHeight="1">
      <c r="D1" s="1" t="s">
        <v>73</v>
      </c>
      <c r="E1" s="1" t="s">
        <v>481</v>
      </c>
      <c r="F1" s="1" t="s">
        <v>482</v>
      </c>
      <c r="G1" s="1" t="s">
        <v>483</v>
      </c>
      <c r="H1" s="1" t="s">
        <v>484</v>
      </c>
      <c r="I1" s="1" t="s">
        <v>485</v>
      </c>
      <c r="J1" s="1" t="s">
        <v>486</v>
      </c>
      <c r="K1" s="1" t="s">
        <v>487</v>
      </c>
      <c r="L1" s="1" t="s">
        <v>488</v>
      </c>
      <c r="M1" s="1" t="s">
        <v>489</v>
      </c>
      <c r="N1" s="1" t="s">
        <v>490</v>
      </c>
      <c r="O1" s="1" t="s">
        <v>491</v>
      </c>
    </row>
    <row r="2" spans="1:15" s="2" customFormat="1" ht="12.75">
      <c r="A2" s="2" t="s">
        <v>119</v>
      </c>
      <c r="D2" s="2">
        <v>37607438</v>
      </c>
      <c r="E2" s="2">
        <v>23627754</v>
      </c>
      <c r="F2" s="2">
        <v>13979684</v>
      </c>
      <c r="G2" s="2">
        <v>1157418</v>
      </c>
      <c r="H2" s="2">
        <v>1714331</v>
      </c>
      <c r="I2" s="2">
        <v>997393</v>
      </c>
      <c r="J2" s="2">
        <v>784477</v>
      </c>
      <c r="K2" s="2">
        <v>628875</v>
      </c>
      <c r="L2" s="2">
        <v>610391</v>
      </c>
      <c r="M2" s="2">
        <v>2520690</v>
      </c>
      <c r="N2" s="2">
        <v>3554278</v>
      </c>
      <c r="O2" s="2">
        <v>2011831</v>
      </c>
    </row>
    <row r="3" spans="1:15" s="2" customFormat="1" ht="12.75">
      <c r="A3" s="2" t="s">
        <v>86</v>
      </c>
      <c r="D3" s="2">
        <v>35532091</v>
      </c>
      <c r="E3" s="2">
        <v>22441498</v>
      </c>
      <c r="F3" s="2">
        <v>13090593</v>
      </c>
      <c r="G3" s="2">
        <v>1097182</v>
      </c>
      <c r="H3" s="2">
        <v>1613936</v>
      </c>
      <c r="I3" s="2">
        <v>936923</v>
      </c>
      <c r="J3" s="2">
        <v>736731</v>
      </c>
      <c r="K3" s="2">
        <v>590010</v>
      </c>
      <c r="L3" s="2">
        <v>571741</v>
      </c>
      <c r="M3" s="2">
        <v>2360792</v>
      </c>
      <c r="N3" s="2">
        <v>3289232</v>
      </c>
      <c r="O3" s="2">
        <v>1894046</v>
      </c>
    </row>
    <row r="4" spans="1:15" s="2" customFormat="1" ht="12.75">
      <c r="A4" s="2" t="s">
        <v>87</v>
      </c>
      <c r="D4" s="2">
        <v>2096540</v>
      </c>
      <c r="E4" s="2">
        <v>1253781</v>
      </c>
      <c r="F4" s="2">
        <v>842759</v>
      </c>
      <c r="G4" s="2">
        <v>87118</v>
      </c>
      <c r="H4" s="2">
        <v>117994</v>
      </c>
      <c r="I4" s="2">
        <v>58014</v>
      </c>
      <c r="J4" s="2">
        <v>42066</v>
      </c>
      <c r="K4" s="2">
        <v>31578</v>
      </c>
      <c r="L4" s="2">
        <v>29226</v>
      </c>
      <c r="M4" s="2">
        <v>107724</v>
      </c>
      <c r="N4" s="2">
        <v>148202</v>
      </c>
      <c r="O4" s="2">
        <v>220837</v>
      </c>
    </row>
    <row r="5" spans="1:15" s="2" customFormat="1" ht="12.75">
      <c r="A5" s="2" t="s">
        <v>88</v>
      </c>
      <c r="D5" s="2">
        <v>3203792</v>
      </c>
      <c r="E5" s="2">
        <v>2065353</v>
      </c>
      <c r="F5" s="2">
        <v>1138439</v>
      </c>
      <c r="G5" s="2">
        <v>103977</v>
      </c>
      <c r="H5" s="2">
        <v>140353</v>
      </c>
      <c r="I5" s="2">
        <v>79250</v>
      </c>
      <c r="J5" s="2">
        <v>61244</v>
      </c>
      <c r="K5" s="2">
        <v>49554</v>
      </c>
      <c r="L5" s="2">
        <v>46724</v>
      </c>
      <c r="M5" s="2">
        <v>193230</v>
      </c>
      <c r="N5" s="2">
        <v>241815</v>
      </c>
      <c r="O5" s="2">
        <v>222292</v>
      </c>
    </row>
    <row r="6" spans="1:15" s="2" customFormat="1" ht="12.75">
      <c r="A6" s="2" t="s">
        <v>87</v>
      </c>
      <c r="B6" s="2" t="s">
        <v>123</v>
      </c>
      <c r="C6" s="2" t="s">
        <v>89</v>
      </c>
      <c r="D6" s="2">
        <v>203976</v>
      </c>
      <c r="E6" s="2">
        <v>130736</v>
      </c>
      <c r="F6" s="2">
        <v>73240</v>
      </c>
      <c r="G6" s="2">
        <v>8620</v>
      </c>
      <c r="H6" s="2">
        <v>10345</v>
      </c>
      <c r="I6" s="2">
        <v>5345</v>
      </c>
      <c r="J6" s="2">
        <v>3714</v>
      </c>
      <c r="K6" s="2">
        <v>2992</v>
      </c>
      <c r="L6" s="2">
        <v>2689</v>
      </c>
      <c r="M6" s="2">
        <v>9805</v>
      </c>
      <c r="N6" s="2">
        <v>12744</v>
      </c>
      <c r="O6" s="2">
        <v>16986</v>
      </c>
    </row>
    <row r="7" spans="1:15" ht="12.75">
      <c r="A7" t="s">
        <v>492</v>
      </c>
      <c r="D7">
        <v>2249</v>
      </c>
      <c r="E7">
        <v>1165</v>
      </c>
      <c r="F7">
        <v>1084</v>
      </c>
      <c r="G7">
        <v>102</v>
      </c>
      <c r="H7">
        <v>106</v>
      </c>
      <c r="I7">
        <v>79</v>
      </c>
      <c r="J7">
        <v>64</v>
      </c>
      <c r="K7">
        <v>38</v>
      </c>
      <c r="L7">
        <v>41</v>
      </c>
      <c r="M7">
        <v>181</v>
      </c>
      <c r="N7">
        <v>214</v>
      </c>
      <c r="O7">
        <v>259</v>
      </c>
    </row>
    <row r="8" spans="2:29" ht="12.75">
      <c r="B8" t="s">
        <v>91</v>
      </c>
      <c r="D8" s="3">
        <v>1893.05</v>
      </c>
      <c r="E8" s="3">
        <v>985.8</v>
      </c>
      <c r="F8" s="3">
        <v>907.25</v>
      </c>
      <c r="G8" s="3">
        <v>84.15</v>
      </c>
      <c r="H8" s="3">
        <v>88.75</v>
      </c>
      <c r="I8" s="3">
        <v>66.3</v>
      </c>
      <c r="J8" s="3">
        <v>52</v>
      </c>
      <c r="K8" s="3">
        <v>29.45</v>
      </c>
      <c r="L8" s="3">
        <v>35.2</v>
      </c>
      <c r="M8" s="3">
        <v>152</v>
      </c>
      <c r="N8" s="3">
        <v>168.7</v>
      </c>
      <c r="O8" s="3">
        <v>230.7</v>
      </c>
      <c r="P8" s="3">
        <v>0</v>
      </c>
      <c r="Q8" s="3">
        <v>0</v>
      </c>
      <c r="R8" s="3">
        <v>0</v>
      </c>
      <c r="S8" s="3">
        <v>0</v>
      </c>
      <c r="T8" s="3">
        <v>0</v>
      </c>
      <c r="U8" s="3">
        <v>0</v>
      </c>
      <c r="V8" s="3">
        <v>0</v>
      </c>
      <c r="W8" s="3">
        <v>0</v>
      </c>
      <c r="X8" s="3">
        <v>0</v>
      </c>
      <c r="Y8" s="3">
        <v>0</v>
      </c>
      <c r="Z8" s="3">
        <v>0</v>
      </c>
      <c r="AA8" s="3">
        <v>0</v>
      </c>
      <c r="AB8" s="3">
        <v>0</v>
      </c>
      <c r="AC8" s="3">
        <v>0</v>
      </c>
    </row>
    <row r="11" ht="12.75">
      <c r="C11" s="18" t="s">
        <v>92</v>
      </c>
    </row>
    <row r="14" spans="1:224" ht="12.75">
      <c r="A14" t="s">
        <v>119</v>
      </c>
      <c r="D14" s="5">
        <f aca="true" t="shared" si="0" ref="D14:O14">D2/$D2*100</f>
        <v>100</v>
      </c>
      <c r="E14" s="5">
        <f t="shared" si="0"/>
        <v>62.827342825108154</v>
      </c>
      <c r="F14" s="5">
        <f t="shared" si="0"/>
        <v>37.17265717489184</v>
      </c>
      <c r="G14" s="5">
        <f t="shared" si="0"/>
        <v>3.077630547446492</v>
      </c>
      <c r="H14" s="5">
        <f t="shared" si="0"/>
        <v>4.558489200992633</v>
      </c>
      <c r="I14" s="5">
        <f t="shared" si="0"/>
        <v>2.6521163180538916</v>
      </c>
      <c r="J14" s="5">
        <f t="shared" si="0"/>
        <v>2.0859623567018843</v>
      </c>
      <c r="K14" s="5">
        <f t="shared" si="0"/>
        <v>1.6722090986362859</v>
      </c>
      <c r="L14" s="5">
        <f t="shared" si="0"/>
        <v>1.6230592469500316</v>
      </c>
      <c r="M14" s="5">
        <f t="shared" si="0"/>
        <v>6.702636856038957</v>
      </c>
      <c r="N14" s="5">
        <f t="shared" si="0"/>
        <v>9.4509974330078</v>
      </c>
      <c r="O14" s="5">
        <f t="shared" si="0"/>
        <v>5.349556117063864</v>
      </c>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row>
    <row r="15" spans="1:224" ht="12.75">
      <c r="A15" t="s">
        <v>86</v>
      </c>
      <c r="D15" s="5">
        <f aca="true" t="shared" si="1" ref="D15:O15">D3/$D3*100</f>
        <v>100</v>
      </c>
      <c r="E15" s="5">
        <f t="shared" si="1"/>
        <v>63.15839391495424</v>
      </c>
      <c r="F15" s="5">
        <f t="shared" si="1"/>
        <v>36.84160608504577</v>
      </c>
      <c r="G15" s="5">
        <f t="shared" si="1"/>
        <v>3.0878621806974436</v>
      </c>
      <c r="H15" s="5">
        <f t="shared" si="1"/>
        <v>4.5421925774084055</v>
      </c>
      <c r="I15" s="5">
        <f t="shared" si="1"/>
        <v>2.636836092759078</v>
      </c>
      <c r="J15" s="5">
        <f t="shared" si="1"/>
        <v>2.073424274411545</v>
      </c>
      <c r="K15" s="5">
        <f t="shared" si="1"/>
        <v>1.660498955718649</v>
      </c>
      <c r="L15" s="5">
        <f t="shared" si="1"/>
        <v>1.6090834620456196</v>
      </c>
      <c r="M15" s="5">
        <f t="shared" si="1"/>
        <v>6.644112219570754</v>
      </c>
      <c r="N15" s="5">
        <f t="shared" si="1"/>
        <v>9.257074119279949</v>
      </c>
      <c r="O15" s="5">
        <f t="shared" si="1"/>
        <v>5.3305222031543265</v>
      </c>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row>
    <row r="16" spans="1:224" ht="12.75">
      <c r="A16" t="s">
        <v>87</v>
      </c>
      <c r="D16" s="5">
        <f aca="true" t="shared" si="2" ref="D16:O16">D4/$D4*100</f>
        <v>100</v>
      </c>
      <c r="E16" s="5">
        <f t="shared" si="2"/>
        <v>59.802388697568375</v>
      </c>
      <c r="F16" s="5">
        <f t="shared" si="2"/>
        <v>40.197611302431625</v>
      </c>
      <c r="G16" s="5">
        <f t="shared" si="2"/>
        <v>4.155322579106528</v>
      </c>
      <c r="H16" s="5">
        <f t="shared" si="2"/>
        <v>5.628034762036498</v>
      </c>
      <c r="I16" s="5">
        <f t="shared" si="2"/>
        <v>2.7671306056645713</v>
      </c>
      <c r="J16" s="5">
        <f t="shared" si="2"/>
        <v>2.006448720272449</v>
      </c>
      <c r="K16" s="5">
        <f t="shared" si="2"/>
        <v>1.5061959228061472</v>
      </c>
      <c r="L16" s="5">
        <f t="shared" si="2"/>
        <v>1.394011084930409</v>
      </c>
      <c r="M16" s="5">
        <f t="shared" si="2"/>
        <v>5.138180049033169</v>
      </c>
      <c r="N16" s="5">
        <f t="shared" si="2"/>
        <v>7.068884924685434</v>
      </c>
      <c r="O16" s="5">
        <f t="shared" si="2"/>
        <v>10.53340265389642</v>
      </c>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row>
    <row r="17" spans="1:224" ht="12.75">
      <c r="A17" t="s">
        <v>88</v>
      </c>
      <c r="D17" s="5">
        <f aca="true" t="shared" si="3" ref="D17:O17">D5/$D5*100</f>
        <v>100</v>
      </c>
      <c r="E17" s="5">
        <f t="shared" si="3"/>
        <v>64.46588917133197</v>
      </c>
      <c r="F17" s="5">
        <f t="shared" si="3"/>
        <v>35.534110828668034</v>
      </c>
      <c r="G17" s="5">
        <f t="shared" si="3"/>
        <v>3.245435409040287</v>
      </c>
      <c r="H17" s="5">
        <f t="shared" si="3"/>
        <v>4.3808399546537355</v>
      </c>
      <c r="I17" s="5">
        <f t="shared" si="3"/>
        <v>2.473631246972338</v>
      </c>
      <c r="J17" s="5">
        <f t="shared" si="3"/>
        <v>1.9116097424551906</v>
      </c>
      <c r="K17" s="5">
        <f t="shared" si="3"/>
        <v>1.5467296253939082</v>
      </c>
      <c r="L17" s="5">
        <f t="shared" si="3"/>
        <v>1.4583967997922462</v>
      </c>
      <c r="M17" s="5">
        <f t="shared" si="3"/>
        <v>6.031290420851291</v>
      </c>
      <c r="N17" s="5">
        <f t="shared" si="3"/>
        <v>7.547774637055089</v>
      </c>
      <c r="O17" s="5">
        <f t="shared" si="3"/>
        <v>6.938402992453942</v>
      </c>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row>
    <row r="18" spans="1:224" ht="12.75">
      <c r="A18" t="s">
        <v>87</v>
      </c>
      <c r="B18" t="s">
        <v>123</v>
      </c>
      <c r="C18" t="s">
        <v>89</v>
      </c>
      <c r="D18" s="5">
        <f aca="true" t="shared" si="4" ref="D18:O18">D6/$D6*100</f>
        <v>100</v>
      </c>
      <c r="E18" s="5">
        <f t="shared" si="4"/>
        <v>64.09381495862259</v>
      </c>
      <c r="F18" s="5">
        <f t="shared" si="4"/>
        <v>35.90618504137741</v>
      </c>
      <c r="G18" s="5">
        <f t="shared" si="4"/>
        <v>4.225987371063263</v>
      </c>
      <c r="H18" s="5">
        <f t="shared" si="4"/>
        <v>5.071675099031259</v>
      </c>
      <c r="I18" s="5">
        <f t="shared" si="4"/>
        <v>2.6204063223124288</v>
      </c>
      <c r="J18" s="5">
        <f t="shared" si="4"/>
        <v>1.8208024473467466</v>
      </c>
      <c r="K18" s="5">
        <f t="shared" si="4"/>
        <v>1.4668392359885476</v>
      </c>
      <c r="L18" s="5">
        <f t="shared" si="4"/>
        <v>1.3182923481193864</v>
      </c>
      <c r="M18" s="5">
        <f t="shared" si="4"/>
        <v>4.806938071145625</v>
      </c>
      <c r="N18" s="5">
        <f t="shared" si="4"/>
        <v>6.247793858100953</v>
      </c>
      <c r="O18" s="5">
        <f t="shared" si="4"/>
        <v>8.327450288269208</v>
      </c>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row>
    <row r="19" spans="1:224" ht="12.75">
      <c r="A19" t="s">
        <v>492</v>
      </c>
      <c r="D19" s="5">
        <f aca="true" t="shared" si="5" ref="D19:O19">D7/$D7*100</f>
        <v>100</v>
      </c>
      <c r="E19" s="5">
        <f t="shared" si="5"/>
        <v>51.80080035571365</v>
      </c>
      <c r="F19" s="5">
        <f t="shared" si="5"/>
        <v>48.19919964428635</v>
      </c>
      <c r="G19" s="5">
        <f t="shared" si="5"/>
        <v>4.535349044019564</v>
      </c>
      <c r="H19" s="5">
        <f t="shared" si="5"/>
        <v>4.713205869275233</v>
      </c>
      <c r="I19" s="5">
        <f t="shared" si="5"/>
        <v>3.5126722987994663</v>
      </c>
      <c r="J19" s="5">
        <f t="shared" si="5"/>
        <v>2.845709204090707</v>
      </c>
      <c r="K19" s="5">
        <f t="shared" si="5"/>
        <v>1.6896398399288575</v>
      </c>
      <c r="L19" s="5">
        <f t="shared" si="5"/>
        <v>1.823032458870609</v>
      </c>
      <c r="M19" s="5">
        <f t="shared" si="5"/>
        <v>8.04802134281903</v>
      </c>
      <c r="N19" s="5">
        <f t="shared" si="5"/>
        <v>9.515340151178302</v>
      </c>
      <c r="O19" s="5">
        <f t="shared" si="5"/>
        <v>11.516229435304579</v>
      </c>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row>
    <row r="20" spans="2:28" ht="12.75">
      <c r="B20" t="s">
        <v>91</v>
      </c>
      <c r="D20" s="5">
        <f aca="true" t="shared" si="6" ref="D20:O20">D8/$D8*100</f>
        <v>100</v>
      </c>
      <c r="E20" s="5">
        <f t="shared" si="6"/>
        <v>52.07469427643221</v>
      </c>
      <c r="F20" s="5">
        <f t="shared" si="6"/>
        <v>47.92530572356779</v>
      </c>
      <c r="G20" s="5">
        <f t="shared" si="6"/>
        <v>4.445207469427643</v>
      </c>
      <c r="H20" s="5">
        <f t="shared" si="6"/>
        <v>4.688201579461715</v>
      </c>
      <c r="I20" s="5">
        <f t="shared" si="6"/>
        <v>3.5022846728823853</v>
      </c>
      <c r="J20" s="5">
        <f t="shared" si="6"/>
        <v>2.7468899395155963</v>
      </c>
      <c r="K20" s="5">
        <f t="shared" si="6"/>
        <v>1.5556905522833522</v>
      </c>
      <c r="L20" s="5">
        <f t="shared" si="6"/>
        <v>1.8594331898259424</v>
      </c>
      <c r="M20" s="5">
        <f t="shared" si="6"/>
        <v>8.029370592430206</v>
      </c>
      <c r="N20" s="5">
        <f t="shared" si="6"/>
        <v>8.911544861466943</v>
      </c>
      <c r="O20" s="5">
        <f t="shared" si="6"/>
        <v>12.186682866274003</v>
      </c>
      <c r="P20" s="5"/>
      <c r="Q20" s="5"/>
      <c r="R20" s="5"/>
      <c r="S20" s="5"/>
      <c r="T20" s="5"/>
      <c r="U20" s="5"/>
      <c r="V20" s="5"/>
      <c r="W20" s="5"/>
      <c r="X20" s="5"/>
      <c r="Y20" s="5"/>
      <c r="Z20" s="5"/>
      <c r="AA20" s="5"/>
      <c r="AB20" s="5"/>
    </row>
  </sheetData>
  <printOptions/>
  <pageMargins left="0.75" right="0.75" top="1" bottom="1" header="0.5" footer="0.5"/>
  <pageSetup horizontalDpi="360" verticalDpi="360" orientation="portrait" r:id="rId1"/>
</worksheet>
</file>

<file path=xl/worksheets/sheet33.xml><?xml version="1.0" encoding="utf-8"?>
<worksheet xmlns="http://schemas.openxmlformats.org/spreadsheetml/2006/main" xmlns:r="http://schemas.openxmlformats.org/officeDocument/2006/relationships">
  <sheetPr codeName="Sheet25"/>
  <dimension ref="A1:AC20"/>
  <sheetViews>
    <sheetView workbookViewId="0" topLeftCell="A1">
      <pane ySplit="1" topLeftCell="BM2" activePane="bottomLeft" state="frozen"/>
      <selection pane="topLeft" activeCell="A1" sqref="A1"/>
      <selection pane="bottomLeft" activeCell="P19" sqref="P19:AF21"/>
    </sheetView>
  </sheetViews>
  <sheetFormatPr defaultColWidth="9.140625" defaultRowHeight="12.75"/>
  <cols>
    <col min="4" max="4" width="10.7109375" style="0" customWidth="1"/>
  </cols>
  <sheetData>
    <row r="1" spans="4:15" s="1" customFormat="1" ht="89.25" customHeight="1">
      <c r="D1" s="1" t="s">
        <v>493</v>
      </c>
      <c r="E1" s="1" t="s">
        <v>494</v>
      </c>
      <c r="F1" s="1" t="s">
        <v>495</v>
      </c>
      <c r="G1" s="1" t="s">
        <v>496</v>
      </c>
      <c r="H1" s="1" t="s">
        <v>497</v>
      </c>
      <c r="I1" s="1" t="s">
        <v>498</v>
      </c>
      <c r="J1" s="1" t="s">
        <v>499</v>
      </c>
      <c r="K1" s="1" t="s">
        <v>500</v>
      </c>
      <c r="L1" s="1" t="s">
        <v>501</v>
      </c>
      <c r="M1" s="1" t="s">
        <v>502</v>
      </c>
      <c r="N1" s="1" t="s">
        <v>503</v>
      </c>
      <c r="O1" s="1" t="s">
        <v>504</v>
      </c>
    </row>
    <row r="2" spans="1:15" s="2" customFormat="1" ht="12.75">
      <c r="A2" s="2" t="s">
        <v>85</v>
      </c>
      <c r="D2" s="2">
        <v>41879788</v>
      </c>
      <c r="E2" s="2">
        <v>5752217</v>
      </c>
      <c r="F2" s="2">
        <v>2540560</v>
      </c>
      <c r="G2" s="2">
        <v>3211657</v>
      </c>
      <c r="H2" s="2">
        <v>9759585</v>
      </c>
      <c r="I2" s="2">
        <v>3094034</v>
      </c>
      <c r="J2" s="2">
        <v>4722049</v>
      </c>
      <c r="K2" s="2">
        <v>4417633</v>
      </c>
      <c r="L2" s="2">
        <v>4619084</v>
      </c>
      <c r="M2" s="2">
        <v>4581404</v>
      </c>
      <c r="N2" s="2">
        <v>1319739</v>
      </c>
      <c r="O2" s="2">
        <v>3614043</v>
      </c>
    </row>
    <row r="3" spans="1:15" s="2" customFormat="1" ht="12.75">
      <c r="A3" s="2" t="s">
        <v>86</v>
      </c>
      <c r="D3" s="2">
        <v>39580046</v>
      </c>
      <c r="E3" s="2">
        <v>5525147</v>
      </c>
      <c r="F3" s="2">
        <v>2449139</v>
      </c>
      <c r="G3" s="2">
        <v>3076008</v>
      </c>
      <c r="H3" s="2">
        <v>9288828</v>
      </c>
      <c r="I3" s="2">
        <v>2939938</v>
      </c>
      <c r="J3" s="2">
        <v>4463442</v>
      </c>
      <c r="K3" s="2">
        <v>4142245</v>
      </c>
      <c r="L3" s="2">
        <v>4338007</v>
      </c>
      <c r="M3" s="2">
        <v>4290924</v>
      </c>
      <c r="N3" s="2">
        <v>1242197</v>
      </c>
      <c r="O3" s="2">
        <v>3349318</v>
      </c>
    </row>
    <row r="4" spans="1:15" s="2" customFormat="1" ht="12.75">
      <c r="A4" s="2" t="s">
        <v>86</v>
      </c>
      <c r="B4" s="2" t="s">
        <v>87</v>
      </c>
      <c r="D4" s="2">
        <v>2393822</v>
      </c>
      <c r="E4" s="2">
        <v>410364</v>
      </c>
      <c r="F4" s="2">
        <v>151922</v>
      </c>
      <c r="G4" s="2">
        <v>258442</v>
      </c>
      <c r="H4" s="2">
        <v>600192</v>
      </c>
      <c r="I4" s="2">
        <v>187835</v>
      </c>
      <c r="J4" s="2">
        <v>185539</v>
      </c>
      <c r="K4" s="2">
        <v>132195</v>
      </c>
      <c r="L4" s="2">
        <v>234261</v>
      </c>
      <c r="M4" s="2">
        <v>164083</v>
      </c>
      <c r="N4" s="2">
        <v>184548</v>
      </c>
      <c r="O4" s="2">
        <v>294805</v>
      </c>
    </row>
    <row r="5" spans="1:15" s="2" customFormat="1" ht="12.75">
      <c r="A5" s="2" t="s">
        <v>86</v>
      </c>
      <c r="B5" s="2" t="s">
        <v>88</v>
      </c>
      <c r="D5" s="2">
        <v>3679149</v>
      </c>
      <c r="E5" s="2">
        <v>591064</v>
      </c>
      <c r="F5" s="2">
        <v>239748</v>
      </c>
      <c r="G5" s="2">
        <v>351316</v>
      </c>
      <c r="H5" s="2">
        <v>967101</v>
      </c>
      <c r="I5" s="2">
        <v>350146</v>
      </c>
      <c r="J5" s="2">
        <v>436837</v>
      </c>
      <c r="K5" s="2">
        <v>288317</v>
      </c>
      <c r="L5" s="2">
        <v>326635</v>
      </c>
      <c r="M5" s="2">
        <v>258557</v>
      </c>
      <c r="N5" s="2">
        <v>147619</v>
      </c>
      <c r="O5" s="2">
        <v>312873</v>
      </c>
    </row>
    <row r="6" spans="1:15" s="2" customFormat="1" ht="12.75">
      <c r="A6" s="2" t="s">
        <v>86</v>
      </c>
      <c r="B6" s="2" t="s">
        <v>87</v>
      </c>
      <c r="C6" s="2" t="s">
        <v>89</v>
      </c>
      <c r="D6" s="2">
        <v>235043</v>
      </c>
      <c r="E6" s="2">
        <v>38893</v>
      </c>
      <c r="F6" s="2">
        <v>14366</v>
      </c>
      <c r="G6" s="2">
        <v>24527</v>
      </c>
      <c r="H6" s="2">
        <v>64418</v>
      </c>
      <c r="I6" s="2">
        <v>20997</v>
      </c>
      <c r="J6" s="2">
        <v>17136</v>
      </c>
      <c r="K6" s="2">
        <v>12991</v>
      </c>
      <c r="L6" s="2">
        <v>23596</v>
      </c>
      <c r="M6" s="2">
        <v>15971</v>
      </c>
      <c r="N6" s="2">
        <v>15874</v>
      </c>
      <c r="O6" s="2">
        <v>25167</v>
      </c>
    </row>
    <row r="7" spans="2:15" s="2" customFormat="1" ht="12.75">
      <c r="B7" s="2" t="s">
        <v>90</v>
      </c>
      <c r="D7" s="2">
        <v>2784</v>
      </c>
      <c r="E7" s="2">
        <v>188</v>
      </c>
      <c r="F7" s="2">
        <v>71</v>
      </c>
      <c r="G7" s="2">
        <v>117</v>
      </c>
      <c r="H7" s="2">
        <v>488</v>
      </c>
      <c r="I7" s="2">
        <v>277</v>
      </c>
      <c r="J7" s="2">
        <v>188</v>
      </c>
      <c r="K7" s="2">
        <v>202</v>
      </c>
      <c r="L7" s="2">
        <v>391</v>
      </c>
      <c r="M7" s="2">
        <v>296</v>
      </c>
      <c r="N7" s="2">
        <v>332</v>
      </c>
      <c r="O7" s="2">
        <v>422</v>
      </c>
    </row>
    <row r="8" spans="2:29" ht="12.75">
      <c r="B8" t="s">
        <v>91</v>
      </c>
      <c r="D8" s="3">
        <v>2402.25</v>
      </c>
      <c r="E8" s="3">
        <v>154</v>
      </c>
      <c r="F8" s="3">
        <v>57.7</v>
      </c>
      <c r="G8" s="3">
        <v>96.3</v>
      </c>
      <c r="H8" s="3">
        <v>414.4</v>
      </c>
      <c r="I8" s="3">
        <v>239.25</v>
      </c>
      <c r="J8" s="3">
        <v>164.9</v>
      </c>
      <c r="K8" s="3">
        <v>180</v>
      </c>
      <c r="L8" s="3">
        <v>336.35</v>
      </c>
      <c r="M8" s="3">
        <v>255.75</v>
      </c>
      <c r="N8" s="3">
        <v>299.6</v>
      </c>
      <c r="O8" s="3">
        <v>358</v>
      </c>
      <c r="P8" s="3">
        <v>0</v>
      </c>
      <c r="Q8" s="3">
        <v>0</v>
      </c>
      <c r="R8" s="3">
        <v>0</v>
      </c>
      <c r="S8" s="3">
        <v>0</v>
      </c>
      <c r="T8" s="3">
        <v>0</v>
      </c>
      <c r="U8" s="3">
        <v>0</v>
      </c>
      <c r="V8" s="3">
        <v>0</v>
      </c>
      <c r="W8" s="3">
        <v>0</v>
      </c>
      <c r="X8" s="3">
        <v>0</v>
      </c>
      <c r="Y8" s="3">
        <v>0</v>
      </c>
      <c r="Z8" s="3">
        <v>0</v>
      </c>
      <c r="AA8" s="3">
        <v>0</v>
      </c>
      <c r="AB8" s="3">
        <v>0</v>
      </c>
      <c r="AC8" s="3">
        <v>0</v>
      </c>
    </row>
    <row r="11" ht="12.75">
      <c r="A11" s="18" t="s">
        <v>92</v>
      </c>
    </row>
    <row r="14" spans="1:22" ht="12.75">
      <c r="A14" s="19" t="s">
        <v>85</v>
      </c>
      <c r="D14" s="5">
        <f aca="true" t="shared" si="0" ref="D14:O14">D2/$D2*100</f>
        <v>100</v>
      </c>
      <c r="E14" s="5">
        <f t="shared" si="0"/>
        <v>13.73506714026346</v>
      </c>
      <c r="F14" s="5">
        <f t="shared" si="0"/>
        <v>6.066315330918103</v>
      </c>
      <c r="G14" s="5">
        <f t="shared" si="0"/>
        <v>7.668751809345357</v>
      </c>
      <c r="H14" s="5">
        <f t="shared" si="0"/>
        <v>23.30380707753344</v>
      </c>
      <c r="I14" s="5">
        <f t="shared" si="0"/>
        <v>7.387893176536616</v>
      </c>
      <c r="J14" s="5">
        <f t="shared" si="0"/>
        <v>11.275245710412861</v>
      </c>
      <c r="K14" s="5">
        <f t="shared" si="0"/>
        <v>10.548365240053268</v>
      </c>
      <c r="L14" s="5">
        <f t="shared" si="0"/>
        <v>11.02938725477789</v>
      </c>
      <c r="M14" s="5">
        <f t="shared" si="0"/>
        <v>10.939415452628367</v>
      </c>
      <c r="N14" s="5">
        <f t="shared" si="0"/>
        <v>3.151255206927026</v>
      </c>
      <c r="O14" s="5">
        <f t="shared" si="0"/>
        <v>8.629563740867074</v>
      </c>
      <c r="P14" s="5"/>
      <c r="Q14" s="5"/>
      <c r="R14" s="5"/>
      <c r="S14" s="5"/>
      <c r="T14" s="5"/>
      <c r="U14" s="5"/>
      <c r="V14" s="5"/>
    </row>
    <row r="15" spans="1:22" ht="12.75">
      <c r="A15" t="s">
        <v>86</v>
      </c>
      <c r="D15" s="5">
        <f aca="true" t="shared" si="1" ref="D15:O15">D3/$D3*100</f>
        <v>100</v>
      </c>
      <c r="E15" s="5">
        <f t="shared" si="1"/>
        <v>13.959425413502553</v>
      </c>
      <c r="F15" s="5">
        <f t="shared" si="1"/>
        <v>6.187812414366572</v>
      </c>
      <c r="G15" s="5">
        <f t="shared" si="1"/>
        <v>7.771612999135978</v>
      </c>
      <c r="H15" s="5">
        <f t="shared" si="1"/>
        <v>23.468461860807338</v>
      </c>
      <c r="I15" s="5">
        <f t="shared" si="1"/>
        <v>7.427828658915657</v>
      </c>
      <c r="J15" s="5">
        <f t="shared" si="1"/>
        <v>11.277000537088815</v>
      </c>
      <c r="K15" s="5">
        <f t="shared" si="1"/>
        <v>10.46548808962981</v>
      </c>
      <c r="L15" s="5">
        <f t="shared" si="1"/>
        <v>10.960085796767391</v>
      </c>
      <c r="M15" s="5">
        <f t="shared" si="1"/>
        <v>10.841129391309954</v>
      </c>
      <c r="N15" s="5">
        <f t="shared" si="1"/>
        <v>3.1384425374341407</v>
      </c>
      <c r="O15" s="5">
        <f t="shared" si="1"/>
        <v>8.462137714544344</v>
      </c>
      <c r="P15" s="5"/>
      <c r="Q15" s="5"/>
      <c r="R15" s="5"/>
      <c r="S15" s="5"/>
      <c r="T15" s="5"/>
      <c r="U15" s="5"/>
      <c r="V15" s="5"/>
    </row>
    <row r="16" spans="1:22" ht="12.75">
      <c r="A16" t="s">
        <v>86</v>
      </c>
      <c r="B16" t="s">
        <v>87</v>
      </c>
      <c r="D16" s="5">
        <f aca="true" t="shared" si="2" ref="D16:O16">D4/$D4*100</f>
        <v>100</v>
      </c>
      <c r="E16" s="5">
        <f t="shared" si="2"/>
        <v>17.142627981529117</v>
      </c>
      <c r="F16" s="5">
        <f t="shared" si="2"/>
        <v>6.346420076346529</v>
      </c>
      <c r="G16" s="5">
        <f t="shared" si="2"/>
        <v>10.796207905182591</v>
      </c>
      <c r="H16" s="5">
        <f t="shared" si="2"/>
        <v>25.07254089903092</v>
      </c>
      <c r="I16" s="5">
        <f t="shared" si="2"/>
        <v>7.8466569360629155</v>
      </c>
      <c r="J16" s="5">
        <f t="shared" si="2"/>
        <v>7.75074337189649</v>
      </c>
      <c r="K16" s="5">
        <f t="shared" si="2"/>
        <v>5.522340424643102</v>
      </c>
      <c r="L16" s="5">
        <f t="shared" si="2"/>
        <v>9.7860659648044</v>
      </c>
      <c r="M16" s="5">
        <f t="shared" si="2"/>
        <v>6.854436127665299</v>
      </c>
      <c r="N16" s="5">
        <f t="shared" si="2"/>
        <v>7.709345139279361</v>
      </c>
      <c r="O16" s="5">
        <f t="shared" si="2"/>
        <v>12.31524315508839</v>
      </c>
      <c r="P16" s="5"/>
      <c r="Q16" s="5"/>
      <c r="R16" s="5"/>
      <c r="S16" s="5"/>
      <c r="T16" s="5"/>
      <c r="U16" s="5"/>
      <c r="V16" s="5"/>
    </row>
    <row r="17" spans="1:22" ht="12.75">
      <c r="A17" t="s">
        <v>86</v>
      </c>
      <c r="B17" t="s">
        <v>88</v>
      </c>
      <c r="D17" s="5">
        <f aca="true" t="shared" si="3" ref="D17:O17">D5/$D5*100</f>
        <v>100</v>
      </c>
      <c r="E17" s="5">
        <f t="shared" si="3"/>
        <v>16.06523682514625</v>
      </c>
      <c r="F17" s="5">
        <f t="shared" si="3"/>
        <v>6.516398221436533</v>
      </c>
      <c r="G17" s="5">
        <f t="shared" si="3"/>
        <v>9.548838603709717</v>
      </c>
      <c r="H17" s="5">
        <f t="shared" si="3"/>
        <v>26.285997115093735</v>
      </c>
      <c r="I17" s="5">
        <f t="shared" si="3"/>
        <v>9.5170377715064</v>
      </c>
      <c r="J17" s="5">
        <f t="shared" si="3"/>
        <v>11.873316356581372</v>
      </c>
      <c r="K17" s="5">
        <f t="shared" si="3"/>
        <v>7.836513280652673</v>
      </c>
      <c r="L17" s="5">
        <f t="shared" si="3"/>
        <v>8.878004125410524</v>
      </c>
      <c r="M17" s="5">
        <f t="shared" si="3"/>
        <v>7.027630574352928</v>
      </c>
      <c r="N17" s="5">
        <f t="shared" si="3"/>
        <v>4.012313717112299</v>
      </c>
      <c r="O17" s="5">
        <f t="shared" si="3"/>
        <v>8.50395023414382</v>
      </c>
      <c r="P17" s="5"/>
      <c r="Q17" s="5"/>
      <c r="R17" s="5"/>
      <c r="S17" s="5"/>
      <c r="T17" s="5"/>
      <c r="U17" s="5"/>
      <c r="V17" s="5"/>
    </row>
    <row r="18" spans="1:22" ht="12.75">
      <c r="A18" t="s">
        <v>86</v>
      </c>
      <c r="B18" t="s">
        <v>87</v>
      </c>
      <c r="C18" t="s">
        <v>89</v>
      </c>
      <c r="D18" s="5">
        <f aca="true" t="shared" si="4" ref="D18:O18">D6/$D6*100</f>
        <v>100</v>
      </c>
      <c r="E18" s="5">
        <f t="shared" si="4"/>
        <v>16.547184983173292</v>
      </c>
      <c r="F18" s="5">
        <f t="shared" si="4"/>
        <v>6.112073110026675</v>
      </c>
      <c r="G18" s="5">
        <f t="shared" si="4"/>
        <v>10.435111873146615</v>
      </c>
      <c r="H18" s="5">
        <f t="shared" si="4"/>
        <v>27.406900014039987</v>
      </c>
      <c r="I18" s="5">
        <f t="shared" si="4"/>
        <v>8.93325902068983</v>
      </c>
      <c r="J18" s="5">
        <f t="shared" si="4"/>
        <v>7.290580872436108</v>
      </c>
      <c r="K18" s="5">
        <f t="shared" si="4"/>
        <v>5.527073769480478</v>
      </c>
      <c r="L18" s="5">
        <f t="shared" si="4"/>
        <v>10.03901413783861</v>
      </c>
      <c r="M18" s="5">
        <f t="shared" si="4"/>
        <v>6.794926885718783</v>
      </c>
      <c r="N18" s="5">
        <f t="shared" si="4"/>
        <v>6.753657841331161</v>
      </c>
      <c r="O18" s="5">
        <f t="shared" si="4"/>
        <v>10.707402475291754</v>
      </c>
      <c r="P18" s="5"/>
      <c r="Q18" s="5"/>
      <c r="R18" s="5"/>
      <c r="S18" s="5"/>
      <c r="T18" s="5"/>
      <c r="U18" s="5"/>
      <c r="V18" s="5"/>
    </row>
    <row r="19" spans="2:28" ht="12.75">
      <c r="B19" t="s">
        <v>90</v>
      </c>
      <c r="D19" s="5">
        <f aca="true" t="shared" si="5" ref="D19:O19">D7/$D7*100</f>
        <v>100</v>
      </c>
      <c r="E19" s="5">
        <f t="shared" si="5"/>
        <v>6.752873563218391</v>
      </c>
      <c r="F19" s="5">
        <f t="shared" si="5"/>
        <v>2.550287356321839</v>
      </c>
      <c r="G19" s="5">
        <f t="shared" si="5"/>
        <v>4.202586206896552</v>
      </c>
      <c r="H19" s="5">
        <f t="shared" si="5"/>
        <v>17.52873563218391</v>
      </c>
      <c r="I19" s="5">
        <f t="shared" si="5"/>
        <v>9.949712643678161</v>
      </c>
      <c r="J19" s="5">
        <f t="shared" si="5"/>
        <v>6.752873563218391</v>
      </c>
      <c r="K19" s="5">
        <f t="shared" si="5"/>
        <v>7.255747126436781</v>
      </c>
      <c r="L19" s="5">
        <f t="shared" si="5"/>
        <v>14.044540229885058</v>
      </c>
      <c r="M19" s="5">
        <f t="shared" si="5"/>
        <v>10.632183908045976</v>
      </c>
      <c r="N19" s="5">
        <f t="shared" si="5"/>
        <v>11.925287356321839</v>
      </c>
      <c r="O19" s="5">
        <f t="shared" si="5"/>
        <v>15.158045977011495</v>
      </c>
      <c r="P19" s="5"/>
      <c r="Q19" s="5"/>
      <c r="R19" s="5"/>
      <c r="S19" s="5"/>
      <c r="T19" s="5"/>
      <c r="U19" s="5"/>
      <c r="V19" s="5"/>
      <c r="W19" s="5"/>
      <c r="X19" s="5"/>
      <c r="Y19" s="5"/>
      <c r="Z19" s="5"/>
      <c r="AA19" s="5"/>
      <c r="AB19" s="5"/>
    </row>
    <row r="20" spans="2:28" ht="12.75">
      <c r="B20" t="s">
        <v>91</v>
      </c>
      <c r="D20" s="5">
        <f aca="true" t="shared" si="6" ref="D20:O20">D8/$D8*100</f>
        <v>100</v>
      </c>
      <c r="E20" s="5">
        <f t="shared" si="6"/>
        <v>6.410656676032886</v>
      </c>
      <c r="F20" s="5">
        <f t="shared" si="6"/>
        <v>2.401914871474659</v>
      </c>
      <c r="G20" s="5">
        <f t="shared" si="6"/>
        <v>4.008741804558227</v>
      </c>
      <c r="H20" s="5">
        <f t="shared" si="6"/>
        <v>17.250494328233945</v>
      </c>
      <c r="I20" s="5">
        <f t="shared" si="6"/>
        <v>9.959413050265377</v>
      </c>
      <c r="J20" s="5">
        <f t="shared" si="6"/>
        <v>6.864397960245603</v>
      </c>
      <c r="K20" s="5">
        <f t="shared" si="6"/>
        <v>7.4929753356228534</v>
      </c>
      <c r="L20" s="5">
        <f t="shared" si="6"/>
        <v>14.001456967426373</v>
      </c>
      <c r="M20" s="5">
        <f t="shared" si="6"/>
        <v>10.646269122697472</v>
      </c>
      <c r="N20" s="5">
        <f t="shared" si="6"/>
        <v>12.471641169736706</v>
      </c>
      <c r="O20" s="5">
        <f t="shared" si="6"/>
        <v>14.902695389738788</v>
      </c>
      <c r="P20" s="5"/>
      <c r="Q20" s="5"/>
      <c r="R20" s="5"/>
      <c r="S20" s="5"/>
      <c r="T20" s="5"/>
      <c r="U20" s="5"/>
      <c r="V20" s="5"/>
      <c r="W20" s="5"/>
      <c r="X20" s="5"/>
      <c r="Y20" s="5"/>
      <c r="Z20" s="5"/>
      <c r="AA20" s="5"/>
      <c r="AB20" s="5"/>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sheetPr codeName="Sheet26"/>
  <dimension ref="A1:BB20"/>
  <sheetViews>
    <sheetView workbookViewId="0" topLeftCell="AN1">
      <pane ySplit="1" topLeftCell="BM2" activePane="bottomLeft" state="frozen"/>
      <selection pane="topLeft" activeCell="A1" sqref="A1"/>
      <selection pane="bottomLeft" activeCell="AW14" activeCellId="15" sqref="E1 E14:E20 N1 N14:N20 U1 U14:U20 Z1 Z14:Z20 AE1 AE14:AE20 AI1 AI14:AI20 AQ1 AQ14:AQ20 AW1 AW14:AW20"/>
    </sheetView>
  </sheetViews>
  <sheetFormatPr defaultColWidth="9.140625" defaultRowHeight="12.75"/>
  <cols>
    <col min="4" max="4" width="10.421875" style="0" customWidth="1"/>
    <col min="5" max="5" width="9.140625" style="9" customWidth="1"/>
    <col min="14" max="14" width="9.140625" style="9" customWidth="1"/>
    <col min="21" max="21" width="9.140625" style="9" customWidth="1"/>
    <col min="26" max="26" width="9.140625" style="9" customWidth="1"/>
    <col min="31" max="31" width="9.140625" style="9" customWidth="1"/>
    <col min="35" max="35" width="9.140625" style="9" customWidth="1"/>
    <col min="43" max="43" width="9.140625" style="9" customWidth="1"/>
    <col min="48" max="48" width="9.28125" style="0" customWidth="1"/>
    <col min="49" max="49" width="9.140625" style="9" customWidth="1"/>
    <col min="52" max="52" width="9.140625" style="9" customWidth="1"/>
    <col min="53" max="54" width="10.140625" style="0" customWidth="1"/>
  </cols>
  <sheetData>
    <row r="1" spans="1:54" s="1" customFormat="1" ht="89.25" customHeight="1">
      <c r="A1" s="1" t="s">
        <v>505</v>
      </c>
      <c r="D1" s="1" t="s">
        <v>73</v>
      </c>
      <c r="E1" s="15" t="s">
        <v>494</v>
      </c>
      <c r="F1" s="1" t="s">
        <v>495</v>
      </c>
      <c r="G1" s="1" t="s">
        <v>506</v>
      </c>
      <c r="H1" s="1" t="s">
        <v>507</v>
      </c>
      <c r="I1" s="1" t="s">
        <v>496</v>
      </c>
      <c r="J1" s="1" t="s">
        <v>508</v>
      </c>
      <c r="K1" s="1" t="s">
        <v>509</v>
      </c>
      <c r="L1" s="1" t="s">
        <v>510</v>
      </c>
      <c r="M1" s="1" t="s">
        <v>511</v>
      </c>
      <c r="N1" s="15" t="s">
        <v>497</v>
      </c>
      <c r="O1" s="1" t="s">
        <v>512</v>
      </c>
      <c r="P1" s="1" t="s">
        <v>513</v>
      </c>
      <c r="Q1" s="1" t="s">
        <v>514</v>
      </c>
      <c r="R1" s="1" t="s">
        <v>515</v>
      </c>
      <c r="S1" s="1" t="s">
        <v>516</v>
      </c>
      <c r="T1" s="1" t="s">
        <v>517</v>
      </c>
      <c r="U1" s="15" t="s">
        <v>498</v>
      </c>
      <c r="V1" s="1" t="s">
        <v>518</v>
      </c>
      <c r="W1" s="1" t="s">
        <v>519</v>
      </c>
      <c r="X1" s="1" t="s">
        <v>520</v>
      </c>
      <c r="Y1" s="1" t="s">
        <v>521</v>
      </c>
      <c r="Z1" s="15" t="s">
        <v>499</v>
      </c>
      <c r="AA1" s="1" t="s">
        <v>522</v>
      </c>
      <c r="AB1" s="1" t="s">
        <v>523</v>
      </c>
      <c r="AC1" s="1" t="s">
        <v>524</v>
      </c>
      <c r="AD1" s="1" t="s">
        <v>525</v>
      </c>
      <c r="AE1" s="15" t="s">
        <v>500</v>
      </c>
      <c r="AF1" s="1" t="s">
        <v>526</v>
      </c>
      <c r="AG1" s="1" t="s">
        <v>527</v>
      </c>
      <c r="AH1" s="1" t="s">
        <v>528</v>
      </c>
      <c r="AI1" s="15" t="s">
        <v>501</v>
      </c>
      <c r="AJ1" s="1" t="s">
        <v>529</v>
      </c>
      <c r="AK1" s="1" t="s">
        <v>530</v>
      </c>
      <c r="AL1" s="1" t="s">
        <v>531</v>
      </c>
      <c r="AM1" s="1" t="s">
        <v>532</v>
      </c>
      <c r="AN1" s="1" t="s">
        <v>533</v>
      </c>
      <c r="AO1" s="1" t="s">
        <v>534</v>
      </c>
      <c r="AP1" s="1" t="s">
        <v>535</v>
      </c>
      <c r="AQ1" s="15" t="s">
        <v>502</v>
      </c>
      <c r="AR1" s="1" t="s">
        <v>536</v>
      </c>
      <c r="AS1" s="1" t="s">
        <v>537</v>
      </c>
      <c r="AT1" s="1" t="s">
        <v>538</v>
      </c>
      <c r="AU1" s="1" t="s">
        <v>539</v>
      </c>
      <c r="AV1" s="1" t="s">
        <v>540</v>
      </c>
      <c r="AW1" s="15" t="s">
        <v>541</v>
      </c>
      <c r="AX1" s="1" t="s">
        <v>542</v>
      </c>
      <c r="AY1" s="1" t="s">
        <v>543</v>
      </c>
      <c r="AZ1" s="15" t="s">
        <v>544</v>
      </c>
      <c r="BA1" s="1" t="s">
        <v>545</v>
      </c>
      <c r="BB1" s="1" t="s">
        <v>546</v>
      </c>
    </row>
    <row r="2" spans="2:54" s="2" customFormat="1" ht="12.75">
      <c r="B2" s="2" t="s">
        <v>85</v>
      </c>
      <c r="D2" s="2">
        <v>37607438</v>
      </c>
      <c r="E2" s="8">
        <v>3182614</v>
      </c>
      <c r="F2" s="2">
        <v>1289207</v>
      </c>
      <c r="G2" s="2">
        <v>107701</v>
      </c>
      <c r="H2" s="2">
        <v>1181506</v>
      </c>
      <c r="I2" s="2">
        <v>1893407</v>
      </c>
      <c r="J2" s="2">
        <v>1081713</v>
      </c>
      <c r="K2" s="2">
        <v>439457</v>
      </c>
      <c r="L2" s="2">
        <v>298667</v>
      </c>
      <c r="M2" s="2">
        <v>73570</v>
      </c>
      <c r="N2" s="8">
        <v>6990083</v>
      </c>
      <c r="O2" s="2">
        <v>3137971</v>
      </c>
      <c r="P2" s="2">
        <v>301990</v>
      </c>
      <c r="Q2" s="2">
        <v>369234</v>
      </c>
      <c r="R2" s="2">
        <v>38466</v>
      </c>
      <c r="S2" s="2">
        <v>2040427</v>
      </c>
      <c r="T2" s="2">
        <v>1101995</v>
      </c>
      <c r="U2" s="8">
        <v>3532894</v>
      </c>
      <c r="V2" s="2">
        <v>1711386</v>
      </c>
      <c r="W2" s="2">
        <v>1410968</v>
      </c>
      <c r="X2" s="2">
        <v>283474</v>
      </c>
      <c r="Y2" s="2">
        <v>127066</v>
      </c>
      <c r="Z2" s="8">
        <v>2626067</v>
      </c>
      <c r="AA2" s="2">
        <v>856756</v>
      </c>
      <c r="AB2" s="2">
        <v>59689</v>
      </c>
      <c r="AC2" s="2">
        <v>1598705</v>
      </c>
      <c r="AD2" s="2">
        <v>110917</v>
      </c>
      <c r="AE2" s="8">
        <v>2687927</v>
      </c>
      <c r="AF2" s="2">
        <v>1814652</v>
      </c>
      <c r="AG2" s="2">
        <v>712351</v>
      </c>
      <c r="AH2" s="2">
        <v>160924</v>
      </c>
      <c r="AI2" s="8">
        <v>4393965</v>
      </c>
      <c r="AJ2" s="2">
        <v>1287358</v>
      </c>
      <c r="AK2" s="2">
        <v>1450650</v>
      </c>
      <c r="AL2" s="2">
        <v>312121</v>
      </c>
      <c r="AM2" s="2">
        <v>584798</v>
      </c>
      <c r="AN2" s="2">
        <v>65108</v>
      </c>
      <c r="AO2" s="2">
        <v>441233</v>
      </c>
      <c r="AP2" s="2">
        <v>252697</v>
      </c>
      <c r="AQ2" s="8">
        <v>3410122</v>
      </c>
      <c r="AR2" s="2">
        <v>494445</v>
      </c>
      <c r="AS2" s="2">
        <v>477300</v>
      </c>
      <c r="AT2" s="2">
        <v>1040119</v>
      </c>
      <c r="AU2" s="2">
        <v>1355762</v>
      </c>
      <c r="AV2" s="2">
        <v>42496</v>
      </c>
      <c r="AW2" s="8">
        <v>1404188</v>
      </c>
      <c r="AX2" s="2">
        <v>1021800</v>
      </c>
      <c r="AY2" s="2">
        <v>382388</v>
      </c>
      <c r="AZ2" s="8">
        <v>9379578</v>
      </c>
      <c r="BA2" s="2">
        <v>2648992</v>
      </c>
      <c r="BB2" s="2">
        <v>6730586</v>
      </c>
    </row>
    <row r="3" spans="2:54" s="2" customFormat="1" ht="12.75">
      <c r="B3" s="2" t="s">
        <v>86</v>
      </c>
      <c r="D3" s="2">
        <v>35532091</v>
      </c>
      <c r="E3" s="8">
        <v>3059958</v>
      </c>
      <c r="F3" s="2">
        <v>1243919</v>
      </c>
      <c r="G3" s="2">
        <v>102813</v>
      </c>
      <c r="H3" s="2">
        <v>1141106</v>
      </c>
      <c r="I3" s="2">
        <v>1816039</v>
      </c>
      <c r="J3" s="2">
        <v>1032293</v>
      </c>
      <c r="K3" s="2">
        <v>427633</v>
      </c>
      <c r="L3" s="2">
        <v>284516</v>
      </c>
      <c r="M3" s="2">
        <v>71597</v>
      </c>
      <c r="N3" s="8">
        <v>6656918</v>
      </c>
      <c r="O3" s="2">
        <v>2967638</v>
      </c>
      <c r="P3" s="2">
        <v>290005</v>
      </c>
      <c r="Q3" s="2">
        <v>355335</v>
      </c>
      <c r="R3" s="2">
        <v>36756</v>
      </c>
      <c r="S3" s="2">
        <v>1956015</v>
      </c>
      <c r="T3" s="2">
        <v>1051169</v>
      </c>
      <c r="U3" s="8">
        <v>3366759</v>
      </c>
      <c r="V3" s="2">
        <v>1636564</v>
      </c>
      <c r="W3" s="2">
        <v>1341037</v>
      </c>
      <c r="X3" s="2">
        <v>267514</v>
      </c>
      <c r="Y3" s="2">
        <v>121644</v>
      </c>
      <c r="Z3" s="8">
        <v>2479472</v>
      </c>
      <c r="AA3" s="2">
        <v>807225</v>
      </c>
      <c r="AB3" s="2">
        <v>53439</v>
      </c>
      <c r="AC3" s="2">
        <v>1525305</v>
      </c>
      <c r="AD3" s="2">
        <v>93503</v>
      </c>
      <c r="AE3" s="8">
        <v>2526120</v>
      </c>
      <c r="AF3" s="2">
        <v>1706469</v>
      </c>
      <c r="AG3" s="2">
        <v>669676</v>
      </c>
      <c r="AH3" s="2">
        <v>149975</v>
      </c>
      <c r="AI3" s="8">
        <v>4139697</v>
      </c>
      <c r="AJ3" s="2">
        <v>1213249</v>
      </c>
      <c r="AK3" s="2">
        <v>1361720</v>
      </c>
      <c r="AL3" s="2">
        <v>295638</v>
      </c>
      <c r="AM3" s="2">
        <v>543320</v>
      </c>
      <c r="AN3" s="2">
        <v>61507</v>
      </c>
      <c r="AO3" s="2">
        <v>420323</v>
      </c>
      <c r="AP3" s="2">
        <v>243940</v>
      </c>
      <c r="AQ3" s="8">
        <v>3203764</v>
      </c>
      <c r="AR3" s="2">
        <v>466502</v>
      </c>
      <c r="AS3" s="2">
        <v>448276</v>
      </c>
      <c r="AT3" s="2">
        <v>980448</v>
      </c>
      <c r="AU3" s="2">
        <v>1267560</v>
      </c>
      <c r="AV3" s="2">
        <v>40978</v>
      </c>
      <c r="AW3" s="8">
        <v>1324706</v>
      </c>
      <c r="AX3" s="2">
        <v>964978</v>
      </c>
      <c r="AY3" s="2">
        <v>359728</v>
      </c>
      <c r="AZ3" s="8">
        <v>8774697</v>
      </c>
      <c r="BA3" s="2">
        <v>2498729</v>
      </c>
      <c r="BB3" s="2">
        <v>6275968</v>
      </c>
    </row>
    <row r="4" spans="3:54" s="2" customFormat="1" ht="12.75">
      <c r="C4" s="2" t="s">
        <v>87</v>
      </c>
      <c r="D4" s="2">
        <v>2096540</v>
      </c>
      <c r="E4" s="8">
        <v>292531</v>
      </c>
      <c r="F4" s="2">
        <v>102809</v>
      </c>
      <c r="G4" s="2">
        <v>9605</v>
      </c>
      <c r="H4" s="2">
        <v>93204</v>
      </c>
      <c r="I4" s="2">
        <v>189722</v>
      </c>
      <c r="J4" s="2">
        <v>110578</v>
      </c>
      <c r="K4" s="2">
        <v>41512</v>
      </c>
      <c r="L4" s="2">
        <v>29480</v>
      </c>
      <c r="M4" s="2">
        <v>8152</v>
      </c>
      <c r="N4" s="8">
        <v>476057</v>
      </c>
      <c r="O4" s="2">
        <v>222857</v>
      </c>
      <c r="P4" s="2">
        <v>14478</v>
      </c>
      <c r="Q4" s="2">
        <v>55066</v>
      </c>
      <c r="R4" s="2">
        <v>1460</v>
      </c>
      <c r="S4" s="2">
        <v>125359</v>
      </c>
      <c r="T4" s="2">
        <v>56837</v>
      </c>
      <c r="U4" s="8">
        <v>173115</v>
      </c>
      <c r="V4" s="2">
        <v>91390</v>
      </c>
      <c r="W4" s="2">
        <v>60868</v>
      </c>
      <c r="X4" s="2">
        <v>15822</v>
      </c>
      <c r="Y4" s="2">
        <v>5035</v>
      </c>
      <c r="Z4" s="8">
        <v>114798</v>
      </c>
      <c r="AA4" s="2">
        <v>36416</v>
      </c>
      <c r="AB4" s="2">
        <v>229</v>
      </c>
      <c r="AC4" s="2">
        <v>77832</v>
      </c>
      <c r="AD4" s="2">
        <v>321</v>
      </c>
      <c r="AE4" s="8">
        <v>87641</v>
      </c>
      <c r="AF4" s="2">
        <v>68939</v>
      </c>
      <c r="AG4" s="2">
        <v>15905</v>
      </c>
      <c r="AH4" s="2">
        <v>2797</v>
      </c>
      <c r="AI4" s="8">
        <v>176315</v>
      </c>
      <c r="AJ4" s="2">
        <v>48890</v>
      </c>
      <c r="AK4" s="2">
        <v>78641</v>
      </c>
      <c r="AL4" s="2">
        <v>5326</v>
      </c>
      <c r="AM4" s="2">
        <v>8569</v>
      </c>
      <c r="AN4" s="2">
        <v>414</v>
      </c>
      <c r="AO4" s="2">
        <v>22724</v>
      </c>
      <c r="AP4" s="2">
        <v>11751</v>
      </c>
      <c r="AQ4" s="8">
        <v>115097</v>
      </c>
      <c r="AR4" s="2">
        <v>28617</v>
      </c>
      <c r="AS4" s="2">
        <v>12653</v>
      </c>
      <c r="AT4" s="2">
        <v>30610</v>
      </c>
      <c r="AU4" s="2">
        <v>42685</v>
      </c>
      <c r="AV4" s="2">
        <v>532</v>
      </c>
      <c r="AW4" s="8">
        <v>167413</v>
      </c>
      <c r="AX4" s="2">
        <v>130091</v>
      </c>
      <c r="AY4" s="2">
        <v>37322</v>
      </c>
      <c r="AZ4" s="8">
        <v>493573</v>
      </c>
      <c r="BA4" s="2">
        <v>224555</v>
      </c>
      <c r="BB4" s="2">
        <v>269018</v>
      </c>
    </row>
    <row r="5" spans="2:54" s="2" customFormat="1" ht="12.75">
      <c r="B5" s="2" t="s">
        <v>86</v>
      </c>
      <c r="C5" s="2" t="s">
        <v>88</v>
      </c>
      <c r="D5" s="2">
        <v>3203792</v>
      </c>
      <c r="E5" s="8">
        <v>347633</v>
      </c>
      <c r="F5" s="2">
        <v>130995</v>
      </c>
      <c r="G5" s="2">
        <v>11667</v>
      </c>
      <c r="H5" s="2">
        <v>119328</v>
      </c>
      <c r="I5" s="2">
        <v>216638</v>
      </c>
      <c r="J5" s="2">
        <v>112933</v>
      </c>
      <c r="K5" s="2">
        <v>59879</v>
      </c>
      <c r="L5" s="2">
        <v>33066</v>
      </c>
      <c r="M5" s="2">
        <v>10760</v>
      </c>
      <c r="N5" s="8">
        <v>702034</v>
      </c>
      <c r="O5" s="2">
        <v>305254</v>
      </c>
      <c r="P5" s="2">
        <v>28561</v>
      </c>
      <c r="Q5" s="2">
        <v>43586</v>
      </c>
      <c r="R5" s="2">
        <v>3445</v>
      </c>
      <c r="S5" s="2">
        <v>204673</v>
      </c>
      <c r="T5" s="2">
        <v>116515</v>
      </c>
      <c r="U5" s="8">
        <v>369454</v>
      </c>
      <c r="V5" s="2">
        <v>203055</v>
      </c>
      <c r="W5" s="2">
        <v>130448</v>
      </c>
      <c r="X5" s="2">
        <v>21171</v>
      </c>
      <c r="Y5" s="2">
        <v>14780</v>
      </c>
      <c r="Z5" s="8">
        <v>224388</v>
      </c>
      <c r="AA5" s="2">
        <v>71728</v>
      </c>
      <c r="AB5" s="2">
        <v>430</v>
      </c>
      <c r="AC5" s="2">
        <v>151375</v>
      </c>
      <c r="AD5" s="2">
        <v>855</v>
      </c>
      <c r="AE5" s="8">
        <v>176976</v>
      </c>
      <c r="AF5" s="2">
        <v>123982</v>
      </c>
      <c r="AG5" s="2">
        <v>44207</v>
      </c>
      <c r="AH5" s="2">
        <v>8787</v>
      </c>
      <c r="AI5" s="8">
        <v>302758</v>
      </c>
      <c r="AJ5" s="2">
        <v>97169</v>
      </c>
      <c r="AK5" s="2">
        <v>108498</v>
      </c>
      <c r="AL5" s="2">
        <v>11356</v>
      </c>
      <c r="AM5" s="2">
        <v>22864</v>
      </c>
      <c r="AN5" s="2">
        <v>850</v>
      </c>
      <c r="AO5" s="2">
        <v>41227</v>
      </c>
      <c r="AP5" s="2">
        <v>20794</v>
      </c>
      <c r="AQ5" s="8">
        <v>191804</v>
      </c>
      <c r="AR5" s="2">
        <v>39127</v>
      </c>
      <c r="AS5" s="2">
        <v>20799</v>
      </c>
      <c r="AT5" s="2">
        <v>63518</v>
      </c>
      <c r="AU5" s="2">
        <v>67259</v>
      </c>
      <c r="AV5" s="2">
        <v>1101</v>
      </c>
      <c r="AW5" s="8">
        <v>151341</v>
      </c>
      <c r="AX5" s="2">
        <v>116601</v>
      </c>
      <c r="AY5" s="2">
        <v>34740</v>
      </c>
      <c r="AZ5" s="8">
        <v>737404</v>
      </c>
      <c r="BA5" s="2">
        <v>253821</v>
      </c>
      <c r="BB5" s="2">
        <v>483583</v>
      </c>
    </row>
    <row r="6" spans="1:54" s="2" customFormat="1" ht="12.75">
      <c r="A6" s="2" t="s">
        <v>86</v>
      </c>
      <c r="B6" s="2" t="s">
        <v>120</v>
      </c>
      <c r="C6" s="2" t="s">
        <v>89</v>
      </c>
      <c r="D6" s="2">
        <v>203976</v>
      </c>
      <c r="E6" s="8">
        <v>28519</v>
      </c>
      <c r="F6" s="2">
        <v>10100</v>
      </c>
      <c r="G6" s="2">
        <v>985</v>
      </c>
      <c r="H6" s="2">
        <v>9115</v>
      </c>
      <c r="I6" s="2">
        <v>18419</v>
      </c>
      <c r="J6" s="2">
        <v>11443</v>
      </c>
      <c r="K6" s="2">
        <v>3950</v>
      </c>
      <c r="L6" s="2">
        <v>2343</v>
      </c>
      <c r="M6" s="2">
        <v>683</v>
      </c>
      <c r="N6" s="8">
        <v>50885</v>
      </c>
      <c r="O6" s="2">
        <v>24921</v>
      </c>
      <c r="P6" s="2">
        <v>1603</v>
      </c>
      <c r="Q6" s="2">
        <v>5482</v>
      </c>
      <c r="R6" s="2">
        <v>140</v>
      </c>
      <c r="S6" s="2">
        <v>12609</v>
      </c>
      <c r="T6" s="2">
        <v>6130</v>
      </c>
      <c r="U6" s="8">
        <v>18627</v>
      </c>
      <c r="V6" s="2">
        <v>9374</v>
      </c>
      <c r="W6" s="2">
        <v>6918</v>
      </c>
      <c r="X6" s="2">
        <v>1877</v>
      </c>
      <c r="Y6" s="2">
        <v>458</v>
      </c>
      <c r="Z6" s="8">
        <v>10991</v>
      </c>
      <c r="AA6" s="2">
        <v>3197</v>
      </c>
      <c r="AB6" s="2">
        <v>19</v>
      </c>
      <c r="AC6" s="2">
        <v>7746</v>
      </c>
      <c r="AD6" s="2">
        <v>29</v>
      </c>
      <c r="AE6" s="8">
        <v>9054</v>
      </c>
      <c r="AF6" s="2">
        <v>7234</v>
      </c>
      <c r="AG6" s="2">
        <v>1571</v>
      </c>
      <c r="AH6" s="2">
        <v>249</v>
      </c>
      <c r="AI6" s="8">
        <v>17847</v>
      </c>
      <c r="AJ6" s="2">
        <v>4909</v>
      </c>
      <c r="AK6" s="2">
        <v>8365</v>
      </c>
      <c r="AL6" s="2">
        <v>338</v>
      </c>
      <c r="AM6" s="2">
        <v>708</v>
      </c>
      <c r="AN6" s="2">
        <v>38</v>
      </c>
      <c r="AO6" s="2">
        <v>2269</v>
      </c>
      <c r="AP6" s="2">
        <v>1220</v>
      </c>
      <c r="AQ6" s="8">
        <v>11837</v>
      </c>
      <c r="AR6" s="2">
        <v>2971</v>
      </c>
      <c r="AS6" s="2">
        <v>818</v>
      </c>
      <c r="AT6" s="2">
        <v>3067</v>
      </c>
      <c r="AU6" s="2">
        <v>4928</v>
      </c>
      <c r="AV6" s="2">
        <v>53</v>
      </c>
      <c r="AW6" s="8">
        <v>14021</v>
      </c>
      <c r="AX6" s="2">
        <v>9970</v>
      </c>
      <c r="AY6" s="2">
        <v>4051</v>
      </c>
      <c r="AZ6" s="8">
        <v>42195</v>
      </c>
      <c r="BA6" s="2">
        <v>18745</v>
      </c>
      <c r="BB6" s="2">
        <v>23450</v>
      </c>
    </row>
    <row r="7" spans="3:54" s="2" customFormat="1" ht="12.75">
      <c r="C7" s="2" t="s">
        <v>492</v>
      </c>
      <c r="D7" s="2">
        <v>2224</v>
      </c>
      <c r="E7" s="8">
        <v>126</v>
      </c>
      <c r="F7" s="2">
        <v>38</v>
      </c>
      <c r="G7" s="2">
        <v>6</v>
      </c>
      <c r="H7" s="2">
        <v>32</v>
      </c>
      <c r="I7" s="2">
        <v>88</v>
      </c>
      <c r="J7" s="2">
        <v>47</v>
      </c>
      <c r="K7" s="2">
        <v>28</v>
      </c>
      <c r="L7" s="2">
        <v>7</v>
      </c>
      <c r="M7" s="2">
        <v>6</v>
      </c>
      <c r="N7" s="8">
        <v>344</v>
      </c>
      <c r="O7" s="2">
        <v>174</v>
      </c>
      <c r="P7" s="2">
        <v>0</v>
      </c>
      <c r="Q7" s="2">
        <v>28</v>
      </c>
      <c r="R7" s="2">
        <v>0</v>
      </c>
      <c r="S7" s="2">
        <v>88</v>
      </c>
      <c r="T7" s="2">
        <v>54</v>
      </c>
      <c r="U7" s="8">
        <v>201</v>
      </c>
      <c r="V7" s="2">
        <v>97</v>
      </c>
      <c r="W7" s="2">
        <v>92</v>
      </c>
      <c r="X7" s="2">
        <v>6</v>
      </c>
      <c r="Y7" s="2">
        <v>6</v>
      </c>
      <c r="Z7" s="8">
        <v>109</v>
      </c>
      <c r="AA7" s="2">
        <v>28</v>
      </c>
      <c r="AB7" s="2">
        <v>0</v>
      </c>
      <c r="AC7" s="2">
        <v>81</v>
      </c>
      <c r="AD7" s="2">
        <v>0</v>
      </c>
      <c r="AE7" s="8">
        <v>118</v>
      </c>
      <c r="AF7" s="2">
        <v>95</v>
      </c>
      <c r="AG7" s="2">
        <v>17</v>
      </c>
      <c r="AH7" s="2">
        <v>6</v>
      </c>
      <c r="AI7" s="8">
        <v>270</v>
      </c>
      <c r="AJ7" s="2">
        <v>83</v>
      </c>
      <c r="AK7" s="2">
        <v>137</v>
      </c>
      <c r="AL7" s="2">
        <v>3</v>
      </c>
      <c r="AM7" s="2">
        <v>18</v>
      </c>
      <c r="AN7" s="2">
        <v>0</v>
      </c>
      <c r="AO7" s="2">
        <v>16</v>
      </c>
      <c r="AP7" s="2">
        <v>13</v>
      </c>
      <c r="AQ7" s="8">
        <v>185</v>
      </c>
      <c r="AR7" s="2">
        <v>38</v>
      </c>
      <c r="AS7" s="2">
        <v>6</v>
      </c>
      <c r="AT7" s="2">
        <v>49</v>
      </c>
      <c r="AU7" s="2">
        <v>92</v>
      </c>
      <c r="AV7" s="2">
        <v>0</v>
      </c>
      <c r="AW7" s="8">
        <v>252</v>
      </c>
      <c r="AX7" s="2">
        <v>177</v>
      </c>
      <c r="AY7" s="2">
        <v>75</v>
      </c>
      <c r="AZ7" s="8">
        <v>619</v>
      </c>
      <c r="BA7" s="2">
        <v>213</v>
      </c>
      <c r="BB7" s="2">
        <v>406</v>
      </c>
    </row>
    <row r="8" spans="2:54" ht="12.75">
      <c r="B8" t="s">
        <v>91</v>
      </c>
      <c r="D8" s="3">
        <v>1878.5</v>
      </c>
      <c r="E8" s="16">
        <v>104.75</v>
      </c>
      <c r="F8" s="3">
        <v>30.75</v>
      </c>
      <c r="G8" s="3">
        <v>6</v>
      </c>
      <c r="H8" s="3">
        <v>24.75</v>
      </c>
      <c r="I8" s="3">
        <v>74</v>
      </c>
      <c r="J8" s="3">
        <v>38.5</v>
      </c>
      <c r="K8" s="3">
        <v>24.65</v>
      </c>
      <c r="L8" s="3">
        <v>5.6</v>
      </c>
      <c r="M8" s="3">
        <v>5.25</v>
      </c>
      <c r="N8" s="16">
        <v>286.95</v>
      </c>
      <c r="O8" s="3">
        <v>141.1</v>
      </c>
      <c r="P8" s="3">
        <v>0</v>
      </c>
      <c r="Q8" s="3">
        <v>22.2</v>
      </c>
      <c r="R8" s="3">
        <v>0</v>
      </c>
      <c r="S8" s="3">
        <v>75.1</v>
      </c>
      <c r="T8" s="3">
        <v>48.55</v>
      </c>
      <c r="U8" s="16">
        <v>169</v>
      </c>
      <c r="V8" s="3">
        <v>78.1</v>
      </c>
      <c r="W8" s="3">
        <v>80.85</v>
      </c>
      <c r="X8" s="3">
        <v>4.05</v>
      </c>
      <c r="Y8" s="3">
        <v>6</v>
      </c>
      <c r="Z8" s="16">
        <v>88.4</v>
      </c>
      <c r="AA8" s="3">
        <v>22.6</v>
      </c>
      <c r="AB8" s="3">
        <v>0</v>
      </c>
      <c r="AC8" s="3">
        <v>65.8</v>
      </c>
      <c r="AD8" s="3">
        <v>0</v>
      </c>
      <c r="AE8" s="16">
        <v>103.4</v>
      </c>
      <c r="AF8" s="3">
        <v>82.2</v>
      </c>
      <c r="AG8" s="3">
        <v>16.4</v>
      </c>
      <c r="AH8" s="3">
        <v>4.8</v>
      </c>
      <c r="AI8" s="16">
        <v>231.05</v>
      </c>
      <c r="AJ8" s="3">
        <v>73.9</v>
      </c>
      <c r="AK8" s="3">
        <v>112.7</v>
      </c>
      <c r="AL8" s="3">
        <v>2.25</v>
      </c>
      <c r="AM8" s="3">
        <v>16.2</v>
      </c>
      <c r="AN8" s="3">
        <v>0</v>
      </c>
      <c r="AO8" s="3">
        <v>14.4</v>
      </c>
      <c r="AP8" s="3">
        <v>11.6</v>
      </c>
      <c r="AQ8" s="16">
        <v>158.4</v>
      </c>
      <c r="AR8" s="3">
        <v>33.05</v>
      </c>
      <c r="AS8" s="3">
        <v>5.4</v>
      </c>
      <c r="AT8" s="3">
        <v>43</v>
      </c>
      <c r="AU8" s="3">
        <v>76.95</v>
      </c>
      <c r="AV8" s="3">
        <v>0</v>
      </c>
      <c r="AW8" s="16">
        <v>224.25</v>
      </c>
      <c r="AX8" s="3">
        <v>159.45</v>
      </c>
      <c r="AY8" s="3">
        <v>64.8</v>
      </c>
      <c r="AZ8" s="16">
        <v>512.3</v>
      </c>
      <c r="BA8" s="3">
        <v>183.35</v>
      </c>
      <c r="BB8" s="3">
        <v>328.95</v>
      </c>
    </row>
    <row r="11" ht="12.75">
      <c r="A11" s="4" t="s">
        <v>92</v>
      </c>
    </row>
    <row r="14" spans="2:54" ht="12.75">
      <c r="B14" t="s">
        <v>85</v>
      </c>
      <c r="D14" s="5">
        <f aca="true" t="shared" si="0" ref="D14:AI14">D2/$D2*100</f>
        <v>100</v>
      </c>
      <c r="E14" s="13">
        <f t="shared" si="0"/>
        <v>8.46272484714327</v>
      </c>
      <c r="F14" s="5">
        <f t="shared" si="0"/>
        <v>3.428063884596446</v>
      </c>
      <c r="G14" s="5">
        <f t="shared" si="0"/>
        <v>0.2863821779085297</v>
      </c>
      <c r="H14" s="5">
        <f t="shared" si="0"/>
        <v>3.1416817066879164</v>
      </c>
      <c r="I14" s="5">
        <f t="shared" si="0"/>
        <v>5.034660962546824</v>
      </c>
      <c r="J14" s="5">
        <f t="shared" si="0"/>
        <v>2.8763272839803657</v>
      </c>
      <c r="K14" s="5">
        <f t="shared" si="0"/>
        <v>1.1685374579358476</v>
      </c>
      <c r="L14" s="5">
        <f t="shared" si="0"/>
        <v>0.7941700256209956</v>
      </c>
      <c r="M14" s="5">
        <f t="shared" si="0"/>
        <v>0.19562619500961484</v>
      </c>
      <c r="N14" s="13">
        <f t="shared" si="0"/>
        <v>18.58696941812415</v>
      </c>
      <c r="O14" s="5">
        <f t="shared" si="0"/>
        <v>8.344016946860352</v>
      </c>
      <c r="P14" s="5">
        <f t="shared" si="0"/>
        <v>0.8030060436448768</v>
      </c>
      <c r="Q14" s="5">
        <f t="shared" si="0"/>
        <v>0.9818110981130914</v>
      </c>
      <c r="R14" s="5">
        <f t="shared" si="0"/>
        <v>0.10228295796166705</v>
      </c>
      <c r="S14" s="5">
        <f t="shared" si="0"/>
        <v>5.425594266751168</v>
      </c>
      <c r="T14" s="5">
        <f t="shared" si="0"/>
        <v>2.930258104792993</v>
      </c>
      <c r="U14" s="13">
        <f t="shared" si="0"/>
        <v>9.394136340795137</v>
      </c>
      <c r="V14" s="5">
        <f t="shared" si="0"/>
        <v>4.550658303285643</v>
      </c>
      <c r="W14" s="5">
        <f t="shared" si="0"/>
        <v>3.751832283815771</v>
      </c>
      <c r="X14" s="5">
        <f t="shared" si="0"/>
        <v>0.7537711024079864</v>
      </c>
      <c r="Y14" s="5">
        <f t="shared" si="0"/>
        <v>0.3378746512857377</v>
      </c>
      <c r="Z14" s="13">
        <f t="shared" si="0"/>
        <v>6.9828394053325304</v>
      </c>
      <c r="AA14" s="5">
        <f t="shared" si="0"/>
        <v>2.2781557201530185</v>
      </c>
      <c r="AB14" s="5">
        <f t="shared" si="0"/>
        <v>0.15871594337269132</v>
      </c>
      <c r="AC14" s="5">
        <f t="shared" si="0"/>
        <v>4.251034064059349</v>
      </c>
      <c r="AD14" s="5">
        <f t="shared" si="0"/>
        <v>0.29493367774747115</v>
      </c>
      <c r="AE14" s="13">
        <f t="shared" si="0"/>
        <v>7.147328142906198</v>
      </c>
      <c r="AF14" s="5">
        <f t="shared" si="0"/>
        <v>4.825247601285682</v>
      </c>
      <c r="AG14" s="5">
        <f t="shared" si="0"/>
        <v>1.8941758276647296</v>
      </c>
      <c r="AH14" s="5">
        <f t="shared" si="0"/>
        <v>0.42790471395578716</v>
      </c>
      <c r="AI14" s="13">
        <f t="shared" si="0"/>
        <v>11.683765855041761</v>
      </c>
      <c r="AJ14" s="5">
        <f aca="true" t="shared" si="1" ref="AJ14:BB14">AJ2/$D2*100</f>
        <v>3.4231473039987463</v>
      </c>
      <c r="AK14" s="5">
        <f t="shared" si="1"/>
        <v>3.8573486447016143</v>
      </c>
      <c r="AL14" s="5">
        <f t="shared" si="1"/>
        <v>0.8299448635666168</v>
      </c>
      <c r="AM14" s="5">
        <f t="shared" si="1"/>
        <v>1.5550062197802468</v>
      </c>
      <c r="AN14" s="5">
        <f t="shared" si="1"/>
        <v>0.17312532696324595</v>
      </c>
      <c r="AO14" s="5">
        <f t="shared" si="1"/>
        <v>1.1732599279961586</v>
      </c>
      <c r="AP14" s="5">
        <f t="shared" si="1"/>
        <v>0.6719335680351318</v>
      </c>
      <c r="AQ14" s="13">
        <f t="shared" si="1"/>
        <v>9.0676796435854</v>
      </c>
      <c r="AR14" s="5">
        <f t="shared" si="1"/>
        <v>1.3147532145103848</v>
      </c>
      <c r="AS14" s="5">
        <f t="shared" si="1"/>
        <v>1.2691638287085656</v>
      </c>
      <c r="AT14" s="5">
        <f t="shared" si="1"/>
        <v>2.765726822444007</v>
      </c>
      <c r="AU14" s="5">
        <f t="shared" si="1"/>
        <v>3.6050368546775244</v>
      </c>
      <c r="AV14" s="5">
        <f t="shared" si="1"/>
        <v>0.11299892324491767</v>
      </c>
      <c r="AW14" s="13">
        <f t="shared" si="1"/>
        <v>3.733803935274719</v>
      </c>
      <c r="AX14" s="5">
        <f t="shared" si="1"/>
        <v>2.717015713753221</v>
      </c>
      <c r="AY14" s="5">
        <f t="shared" si="1"/>
        <v>1.0167882215214978</v>
      </c>
      <c r="AZ14" s="13">
        <f t="shared" si="1"/>
        <v>24.940752411796836</v>
      </c>
      <c r="BA14" s="5">
        <f t="shared" si="1"/>
        <v>7.043798091218019</v>
      </c>
      <c r="BB14" s="5">
        <f t="shared" si="1"/>
        <v>17.896954320578818</v>
      </c>
    </row>
    <row r="15" spans="2:54" ht="12.75">
      <c r="B15" t="s">
        <v>86</v>
      </c>
      <c r="D15" s="5">
        <f aca="true" t="shared" si="2" ref="D15:AI15">D3/$D3*100</f>
        <v>100</v>
      </c>
      <c r="E15" s="13">
        <f t="shared" si="2"/>
        <v>8.611815161680184</v>
      </c>
      <c r="F15" s="5">
        <f t="shared" si="2"/>
        <v>3.5008325291072793</v>
      </c>
      <c r="G15" s="5">
        <f t="shared" si="2"/>
        <v>0.2893525179815621</v>
      </c>
      <c r="H15" s="5">
        <f t="shared" si="2"/>
        <v>3.2114800111257176</v>
      </c>
      <c r="I15" s="5">
        <f t="shared" si="2"/>
        <v>5.110982632572904</v>
      </c>
      <c r="J15" s="5">
        <f t="shared" si="2"/>
        <v>2.9052413492918276</v>
      </c>
      <c r="K15" s="5">
        <f t="shared" si="2"/>
        <v>1.2035120590004118</v>
      </c>
      <c r="L15" s="5">
        <f t="shared" si="2"/>
        <v>0.8007296840481468</v>
      </c>
      <c r="M15" s="5">
        <f t="shared" si="2"/>
        <v>0.20149954023251826</v>
      </c>
      <c r="N15" s="13">
        <f t="shared" si="2"/>
        <v>18.73494582685832</v>
      </c>
      <c r="O15" s="5">
        <f t="shared" si="2"/>
        <v>8.351993694939035</v>
      </c>
      <c r="P15" s="5">
        <f t="shared" si="2"/>
        <v>0.8161776913157179</v>
      </c>
      <c r="Q15" s="5">
        <f t="shared" si="2"/>
        <v>1.0000396542944798</v>
      </c>
      <c r="R15" s="5">
        <f t="shared" si="2"/>
        <v>0.10344451723935975</v>
      </c>
      <c r="S15" s="5">
        <f t="shared" si="2"/>
        <v>5.504925111218475</v>
      </c>
      <c r="T15" s="5">
        <f t="shared" si="2"/>
        <v>2.9583651578512504</v>
      </c>
      <c r="U15" s="13">
        <f t="shared" si="2"/>
        <v>9.475262798353185</v>
      </c>
      <c r="V15" s="5">
        <f t="shared" si="2"/>
        <v>4.605875854590151</v>
      </c>
      <c r="W15" s="5">
        <f t="shared" si="2"/>
        <v>3.774157282215674</v>
      </c>
      <c r="X15" s="5">
        <f t="shared" si="2"/>
        <v>0.7528799810852674</v>
      </c>
      <c r="Y15" s="5">
        <f t="shared" si="2"/>
        <v>0.3423496804620927</v>
      </c>
      <c r="Z15" s="13">
        <f t="shared" si="2"/>
        <v>6.978120144969796</v>
      </c>
      <c r="AA15" s="5">
        <f t="shared" si="2"/>
        <v>2.271819578532544</v>
      </c>
      <c r="AB15" s="5">
        <f t="shared" si="2"/>
        <v>0.15039644022075707</v>
      </c>
      <c r="AC15" s="5">
        <f t="shared" si="2"/>
        <v>4.292753274779129</v>
      </c>
      <c r="AD15" s="5">
        <f t="shared" si="2"/>
        <v>0.26315085143736683</v>
      </c>
      <c r="AE15" s="13">
        <f t="shared" si="2"/>
        <v>7.109404284707027</v>
      </c>
      <c r="AF15" s="5">
        <f t="shared" si="2"/>
        <v>4.802613502256312</v>
      </c>
      <c r="AG15" s="5">
        <f t="shared" si="2"/>
        <v>1.884707545075239</v>
      </c>
      <c r="AH15" s="5">
        <f t="shared" si="2"/>
        <v>0.4220832373754756</v>
      </c>
      <c r="AI15" s="13">
        <f t="shared" si="2"/>
        <v>11.6505865078416</v>
      </c>
      <c r="AJ15" s="5">
        <f aca="true" t="shared" si="3" ref="AJ15:BB15">AJ3/$D3*100</f>
        <v>3.414516190448797</v>
      </c>
      <c r="AK15" s="5">
        <f t="shared" si="3"/>
        <v>3.832366634431956</v>
      </c>
      <c r="AL15" s="5">
        <f t="shared" si="3"/>
        <v>0.8320309660357449</v>
      </c>
      <c r="AM15" s="5">
        <f t="shared" si="3"/>
        <v>1.5290966129744517</v>
      </c>
      <c r="AN15" s="5">
        <f t="shared" si="3"/>
        <v>0.17310267498752044</v>
      </c>
      <c r="AO15" s="5">
        <f t="shared" si="3"/>
        <v>1.1829391070736592</v>
      </c>
      <c r="AP15" s="5">
        <f t="shared" si="3"/>
        <v>0.6865343218894717</v>
      </c>
      <c r="AQ15" s="13">
        <f t="shared" si="3"/>
        <v>9.016536628818157</v>
      </c>
      <c r="AR15" s="5">
        <f t="shared" si="3"/>
        <v>1.3129033132330996</v>
      </c>
      <c r="AS15" s="5">
        <f t="shared" si="3"/>
        <v>1.2616088369243454</v>
      </c>
      <c r="AT15" s="5">
        <f t="shared" si="3"/>
        <v>2.759330994621172</v>
      </c>
      <c r="AU15" s="5">
        <f t="shared" si="3"/>
        <v>3.5673667502427593</v>
      </c>
      <c r="AV15" s="5">
        <f t="shared" si="3"/>
        <v>0.11532673379678106</v>
      </c>
      <c r="AW15" s="13">
        <f t="shared" si="3"/>
        <v>3.7281960130069467</v>
      </c>
      <c r="AX15" s="5">
        <f t="shared" si="3"/>
        <v>2.7157928870552537</v>
      </c>
      <c r="AY15" s="5">
        <f t="shared" si="3"/>
        <v>1.0124031259516926</v>
      </c>
      <c r="AZ15" s="13">
        <f t="shared" si="3"/>
        <v>24.695132633764786</v>
      </c>
      <c r="BA15" s="5">
        <f t="shared" si="3"/>
        <v>7.032316223663843</v>
      </c>
      <c r="BB15" s="5">
        <f t="shared" si="3"/>
        <v>17.66281641010094</v>
      </c>
    </row>
    <row r="16" spans="3:54" ht="12.75">
      <c r="C16" t="s">
        <v>87</v>
      </c>
      <c r="D16" s="5">
        <f aca="true" t="shared" si="4" ref="D16:AI16">D4/$D4*100</f>
        <v>100</v>
      </c>
      <c r="E16" s="13">
        <f t="shared" si="4"/>
        <v>13.95303690843008</v>
      </c>
      <c r="F16" s="5">
        <f t="shared" si="4"/>
        <v>4.903746172264779</v>
      </c>
      <c r="G16" s="5">
        <f t="shared" si="4"/>
        <v>0.4581357856277486</v>
      </c>
      <c r="H16" s="5">
        <f t="shared" si="4"/>
        <v>4.44561038663703</v>
      </c>
      <c r="I16" s="5">
        <f t="shared" si="4"/>
        <v>9.0492907361653</v>
      </c>
      <c r="J16" s="5">
        <f t="shared" si="4"/>
        <v>5.274309099754834</v>
      </c>
      <c r="K16" s="5">
        <f t="shared" si="4"/>
        <v>1.9800242303986568</v>
      </c>
      <c r="L16" s="5">
        <f t="shared" si="4"/>
        <v>1.4061262842588265</v>
      </c>
      <c r="M16" s="5">
        <f t="shared" si="4"/>
        <v>0.3888311217529835</v>
      </c>
      <c r="N16" s="13">
        <f t="shared" si="4"/>
        <v>22.70679309719824</v>
      </c>
      <c r="O16" s="5">
        <f t="shared" si="4"/>
        <v>10.629751876901942</v>
      </c>
      <c r="P16" s="5">
        <f t="shared" si="4"/>
        <v>0.6905663617197859</v>
      </c>
      <c r="Q16" s="5">
        <f t="shared" si="4"/>
        <v>2.626517977238689</v>
      </c>
      <c r="R16" s="5">
        <f t="shared" si="4"/>
        <v>0.06963854732082383</v>
      </c>
      <c r="S16" s="5">
        <f t="shared" si="4"/>
        <v>5.979327844925448</v>
      </c>
      <c r="T16" s="5">
        <f t="shared" si="4"/>
        <v>2.710990489091551</v>
      </c>
      <c r="U16" s="13">
        <f t="shared" si="4"/>
        <v>8.257176109208505</v>
      </c>
      <c r="V16" s="5">
        <f t="shared" si="4"/>
        <v>4.359086876472665</v>
      </c>
      <c r="W16" s="5">
        <f t="shared" si="4"/>
        <v>2.9032596563862363</v>
      </c>
      <c r="X16" s="5">
        <f t="shared" si="4"/>
        <v>0.7546719833630648</v>
      </c>
      <c r="Y16" s="5">
        <f t="shared" si="4"/>
        <v>0.24015759298653974</v>
      </c>
      <c r="Z16" s="13">
        <f t="shared" si="4"/>
        <v>5.475593120093106</v>
      </c>
      <c r="AA16" s="5">
        <f t="shared" si="4"/>
        <v>1.736957081667891</v>
      </c>
      <c r="AB16" s="5">
        <f t="shared" si="4"/>
        <v>0.010922758449636067</v>
      </c>
      <c r="AC16" s="5">
        <f t="shared" si="4"/>
        <v>3.712402339092028</v>
      </c>
      <c r="AD16" s="5">
        <f t="shared" si="4"/>
        <v>0.015310940883550995</v>
      </c>
      <c r="AE16" s="13">
        <f t="shared" si="4"/>
        <v>4.1802684422906315</v>
      </c>
      <c r="AF16" s="5">
        <f t="shared" si="4"/>
        <v>3.2882272696919688</v>
      </c>
      <c r="AG16" s="5">
        <f t="shared" si="4"/>
        <v>0.7586308870806185</v>
      </c>
      <c r="AH16" s="5">
        <f t="shared" si="4"/>
        <v>0.13341028551804401</v>
      </c>
      <c r="AI16" s="13">
        <f t="shared" si="4"/>
        <v>8.409808541692502</v>
      </c>
      <c r="AJ16" s="5">
        <f aca="true" t="shared" si="5" ref="AJ16:BB16">AJ4/$D4*100</f>
        <v>2.3319373825445733</v>
      </c>
      <c r="AK16" s="5">
        <f t="shared" si="5"/>
        <v>3.7509897259293887</v>
      </c>
      <c r="AL16" s="5">
        <f t="shared" si="5"/>
        <v>0.25403760481555326</v>
      </c>
      <c r="AM16" s="5">
        <f t="shared" si="5"/>
        <v>0.4087210356110544</v>
      </c>
      <c r="AN16" s="5">
        <f t="shared" si="5"/>
        <v>0.019746820952617167</v>
      </c>
      <c r="AO16" s="5">
        <f t="shared" si="5"/>
        <v>1.083881061176987</v>
      </c>
      <c r="AP16" s="5">
        <f t="shared" si="5"/>
        <v>0.5604949106623294</v>
      </c>
      <c r="AQ16" s="13">
        <f t="shared" si="5"/>
        <v>5.4898547130033295</v>
      </c>
      <c r="AR16" s="5">
        <f t="shared" si="5"/>
        <v>1.3649632251232984</v>
      </c>
      <c r="AS16" s="5">
        <f t="shared" si="5"/>
        <v>0.6035181775687561</v>
      </c>
      <c r="AT16" s="5">
        <f t="shared" si="5"/>
        <v>1.4600246119797382</v>
      </c>
      <c r="AU16" s="5">
        <f t="shared" si="5"/>
        <v>2.035973556431072</v>
      </c>
      <c r="AV16" s="5">
        <f t="shared" si="5"/>
        <v>0.025375141900464575</v>
      </c>
      <c r="AW16" s="13">
        <f t="shared" si="5"/>
        <v>7.985204193576083</v>
      </c>
      <c r="AX16" s="5">
        <f t="shared" si="5"/>
        <v>6.20503305446116</v>
      </c>
      <c r="AY16" s="5">
        <f t="shared" si="5"/>
        <v>1.7801711391149226</v>
      </c>
      <c r="AZ16" s="13">
        <f t="shared" si="5"/>
        <v>23.54226487450752</v>
      </c>
      <c r="BA16" s="5">
        <f t="shared" si="5"/>
        <v>10.710742461388763</v>
      </c>
      <c r="BB16" s="5">
        <f t="shared" si="5"/>
        <v>12.831522413118757</v>
      </c>
    </row>
    <row r="17" spans="2:54" ht="12.75">
      <c r="B17" t="s">
        <v>86</v>
      </c>
      <c r="C17" t="s">
        <v>88</v>
      </c>
      <c r="D17" s="5">
        <f aca="true" t="shared" si="6" ref="D17:AI17">D5/$D5*100</f>
        <v>100</v>
      </c>
      <c r="E17" s="13">
        <f t="shared" si="6"/>
        <v>10.850673202255328</v>
      </c>
      <c r="F17" s="5">
        <f t="shared" si="6"/>
        <v>4.088748582929229</v>
      </c>
      <c r="G17" s="5">
        <f t="shared" si="6"/>
        <v>0.36416221777194024</v>
      </c>
      <c r="H17" s="5">
        <f t="shared" si="6"/>
        <v>3.7245863651572884</v>
      </c>
      <c r="I17" s="5">
        <f t="shared" si="6"/>
        <v>6.7619246193260985</v>
      </c>
      <c r="J17" s="5">
        <f t="shared" si="6"/>
        <v>3.5249791497075966</v>
      </c>
      <c r="K17" s="5">
        <f t="shared" si="6"/>
        <v>1.8690039802833642</v>
      </c>
      <c r="L17" s="5">
        <f t="shared" si="6"/>
        <v>1.0320894739733415</v>
      </c>
      <c r="M17" s="5">
        <f t="shared" si="6"/>
        <v>0.33585201536179626</v>
      </c>
      <c r="N17" s="13">
        <f t="shared" si="6"/>
        <v>21.912596073652722</v>
      </c>
      <c r="O17" s="5">
        <f t="shared" si="6"/>
        <v>9.527896942123583</v>
      </c>
      <c r="P17" s="5">
        <f t="shared" si="6"/>
        <v>0.8914748523000244</v>
      </c>
      <c r="Q17" s="5">
        <f t="shared" si="6"/>
        <v>1.3604503663159155</v>
      </c>
      <c r="R17" s="5">
        <f t="shared" si="6"/>
        <v>0.10752882833841898</v>
      </c>
      <c r="S17" s="5">
        <f t="shared" si="6"/>
        <v>6.38846092380529</v>
      </c>
      <c r="T17" s="5">
        <f t="shared" si="6"/>
        <v>3.636784160769488</v>
      </c>
      <c r="U17" s="13">
        <f t="shared" si="6"/>
        <v>11.531772349765527</v>
      </c>
      <c r="V17" s="5">
        <f t="shared" si="6"/>
        <v>6.337958269450701</v>
      </c>
      <c r="W17" s="5">
        <f t="shared" si="6"/>
        <v>4.071675065047918</v>
      </c>
      <c r="X17" s="5">
        <f t="shared" si="6"/>
        <v>0.6608106893331402</v>
      </c>
      <c r="Y17" s="5">
        <f t="shared" si="6"/>
        <v>0.4613283259337685</v>
      </c>
      <c r="Z17" s="13">
        <f t="shared" si="6"/>
        <v>7.003825466821816</v>
      </c>
      <c r="AA17" s="5">
        <f t="shared" si="6"/>
        <v>2.2388469663448816</v>
      </c>
      <c r="AB17" s="5">
        <f t="shared" si="6"/>
        <v>0.013421595409439813</v>
      </c>
      <c r="AC17" s="5">
        <f t="shared" si="6"/>
        <v>4.724869779311516</v>
      </c>
      <c r="AD17" s="5">
        <f t="shared" si="6"/>
        <v>0.026687125755979164</v>
      </c>
      <c r="AE17" s="13">
        <f t="shared" si="6"/>
        <v>5.523954114374466</v>
      </c>
      <c r="AF17" s="5">
        <f t="shared" si="6"/>
        <v>3.8698517257050398</v>
      </c>
      <c r="AG17" s="5">
        <f t="shared" si="6"/>
        <v>1.3798336471281532</v>
      </c>
      <c r="AH17" s="5">
        <f t="shared" si="6"/>
        <v>0.2742687415412736</v>
      </c>
      <c r="AI17" s="13">
        <f t="shared" si="6"/>
        <v>9.449989262723673</v>
      </c>
      <c r="AJ17" s="5">
        <f aca="true" t="shared" si="7" ref="AJ17:BB17">AJ5/$D5*100</f>
        <v>3.032937219395017</v>
      </c>
      <c r="AK17" s="5">
        <f t="shared" si="7"/>
        <v>3.3865494389148862</v>
      </c>
      <c r="AL17" s="5">
        <f t="shared" si="7"/>
        <v>0.3544549708595314</v>
      </c>
      <c r="AM17" s="5">
        <f t="shared" si="7"/>
        <v>0.7136543196312369</v>
      </c>
      <c r="AN17" s="5">
        <f t="shared" si="7"/>
        <v>0.026531060693078704</v>
      </c>
      <c r="AO17" s="5">
        <f t="shared" si="7"/>
        <v>1.2868188696394773</v>
      </c>
      <c r="AP17" s="5">
        <f t="shared" si="7"/>
        <v>0.6490433835904453</v>
      </c>
      <c r="AQ17" s="13">
        <f t="shared" si="7"/>
        <v>5.98678066491208</v>
      </c>
      <c r="AR17" s="5">
        <f t="shared" si="7"/>
        <v>1.2212715432212826</v>
      </c>
      <c r="AS17" s="5">
        <f t="shared" si="7"/>
        <v>0.6491994486533458</v>
      </c>
      <c r="AT17" s="5">
        <f t="shared" si="7"/>
        <v>1.9825881330623214</v>
      </c>
      <c r="AU17" s="5">
        <f t="shared" si="7"/>
        <v>2.0993560131244475</v>
      </c>
      <c r="AV17" s="5">
        <f t="shared" si="7"/>
        <v>0.03436552685068194</v>
      </c>
      <c r="AW17" s="13">
        <f t="shared" si="7"/>
        <v>4.7238085368837925</v>
      </c>
      <c r="AX17" s="5">
        <f t="shared" si="7"/>
        <v>3.639468479851376</v>
      </c>
      <c r="AY17" s="5">
        <f t="shared" si="7"/>
        <v>1.0843400570324166</v>
      </c>
      <c r="AZ17" s="13">
        <f t="shared" si="7"/>
        <v>23.016600328610597</v>
      </c>
      <c r="BA17" s="5">
        <f t="shared" si="7"/>
        <v>7.922518066091682</v>
      </c>
      <c r="BB17" s="5">
        <f t="shared" si="7"/>
        <v>15.094082262518915</v>
      </c>
    </row>
    <row r="18" spans="1:54" ht="12.75">
      <c r="A18" t="s">
        <v>86</v>
      </c>
      <c r="B18" t="s">
        <v>120</v>
      </c>
      <c r="C18" t="s">
        <v>89</v>
      </c>
      <c r="D18" s="5">
        <f aca="true" t="shared" si="8" ref="D18:AI18">D6/$D6*100</f>
        <v>100</v>
      </c>
      <c r="E18" s="13">
        <f t="shared" si="8"/>
        <v>13.98154684864886</v>
      </c>
      <c r="F18" s="5">
        <f t="shared" si="8"/>
        <v>4.951562928972035</v>
      </c>
      <c r="G18" s="5">
        <f t="shared" si="8"/>
        <v>0.48289994901360944</v>
      </c>
      <c r="H18" s="5">
        <f t="shared" si="8"/>
        <v>4.4686629799584265</v>
      </c>
      <c r="I18" s="5">
        <f t="shared" si="8"/>
        <v>9.029983919676825</v>
      </c>
      <c r="J18" s="5">
        <f t="shared" si="8"/>
        <v>5.609973722398713</v>
      </c>
      <c r="K18" s="5">
        <f t="shared" si="8"/>
        <v>1.9365023336078753</v>
      </c>
      <c r="L18" s="5">
        <f t="shared" si="8"/>
        <v>1.1486645487704437</v>
      </c>
      <c r="M18" s="5">
        <f t="shared" si="8"/>
        <v>0.33484331489979213</v>
      </c>
      <c r="N18" s="13">
        <f t="shared" si="8"/>
        <v>24.94656234066753</v>
      </c>
      <c r="O18" s="5">
        <f t="shared" si="8"/>
        <v>12.217613836921991</v>
      </c>
      <c r="P18" s="5">
        <f t="shared" si="8"/>
        <v>0.7858767698160568</v>
      </c>
      <c r="Q18" s="5">
        <f t="shared" si="8"/>
        <v>2.6875710867945246</v>
      </c>
      <c r="R18" s="5">
        <f t="shared" si="8"/>
        <v>0.06863552574812723</v>
      </c>
      <c r="S18" s="5">
        <f t="shared" si="8"/>
        <v>6.181609601129544</v>
      </c>
      <c r="T18" s="5">
        <f t="shared" si="8"/>
        <v>3.0052555202572853</v>
      </c>
      <c r="U18" s="13">
        <f t="shared" si="8"/>
        <v>9.131956700788328</v>
      </c>
      <c r="V18" s="5">
        <f t="shared" si="8"/>
        <v>4.595638702592462</v>
      </c>
      <c r="W18" s="5">
        <f t="shared" si="8"/>
        <v>3.391575479468173</v>
      </c>
      <c r="X18" s="5">
        <f t="shared" si="8"/>
        <v>0.9202062987802486</v>
      </c>
      <c r="Y18" s="5">
        <f t="shared" si="8"/>
        <v>0.22453621994744483</v>
      </c>
      <c r="Z18" s="13">
        <f t="shared" si="8"/>
        <v>5.388379024983331</v>
      </c>
      <c r="AA18" s="5">
        <f t="shared" si="8"/>
        <v>1.5673412558340198</v>
      </c>
      <c r="AB18" s="5">
        <f t="shared" si="8"/>
        <v>0.009314821351531553</v>
      </c>
      <c r="AC18" s="5">
        <f t="shared" si="8"/>
        <v>3.797505588892811</v>
      </c>
      <c r="AD18" s="5">
        <f t="shared" si="8"/>
        <v>0.014217358904969214</v>
      </c>
      <c r="AE18" s="13">
        <f t="shared" si="8"/>
        <v>4.438757500882456</v>
      </c>
      <c r="AF18" s="5">
        <f t="shared" si="8"/>
        <v>3.546495666156803</v>
      </c>
      <c r="AG18" s="5">
        <f t="shared" si="8"/>
        <v>0.7701886496450563</v>
      </c>
      <c r="AH18" s="5">
        <f t="shared" si="8"/>
        <v>0.12207318508059772</v>
      </c>
      <c r="AI18" s="13">
        <f t="shared" si="8"/>
        <v>8.74955877162019</v>
      </c>
      <c r="AJ18" s="5">
        <f aca="true" t="shared" si="9" ref="AJ18:BB18">AJ6/$D6*100</f>
        <v>2.406655684982547</v>
      </c>
      <c r="AK18" s="5">
        <f t="shared" si="9"/>
        <v>4.100972663450602</v>
      </c>
      <c r="AL18" s="5">
        <f t="shared" si="9"/>
        <v>0.16570576930619288</v>
      </c>
      <c r="AM18" s="5">
        <f t="shared" si="9"/>
        <v>0.3470996587833863</v>
      </c>
      <c r="AN18" s="5">
        <f t="shared" si="9"/>
        <v>0.018629642703063106</v>
      </c>
      <c r="AO18" s="5">
        <f t="shared" si="9"/>
        <v>1.112385770875005</v>
      </c>
      <c r="AP18" s="5">
        <f t="shared" si="9"/>
        <v>0.5981095815193944</v>
      </c>
      <c r="AQ18" s="13">
        <f t="shared" si="9"/>
        <v>5.803133702004158</v>
      </c>
      <c r="AR18" s="5">
        <f t="shared" si="9"/>
        <v>1.4565439071263286</v>
      </c>
      <c r="AS18" s="5">
        <f t="shared" si="9"/>
        <v>0.4010275718712005</v>
      </c>
      <c r="AT18" s="5">
        <f t="shared" si="9"/>
        <v>1.50360826763933</v>
      </c>
      <c r="AU18" s="5">
        <f t="shared" si="9"/>
        <v>2.4159705063340784</v>
      </c>
      <c r="AV18" s="5">
        <f t="shared" si="9"/>
        <v>0.025983449033219592</v>
      </c>
      <c r="AW18" s="13">
        <f t="shared" si="9"/>
        <v>6.8738479036749425</v>
      </c>
      <c r="AX18" s="5">
        <f t="shared" si="9"/>
        <v>4.887829940777346</v>
      </c>
      <c r="AY18" s="5">
        <f t="shared" si="9"/>
        <v>1.9860179628975956</v>
      </c>
      <c r="AZ18" s="13">
        <f t="shared" si="9"/>
        <v>20.686257206730204</v>
      </c>
      <c r="BA18" s="5">
        <f t="shared" si="9"/>
        <v>9.189806643918892</v>
      </c>
      <c r="BB18" s="5">
        <f t="shared" si="9"/>
        <v>11.496450562811312</v>
      </c>
    </row>
    <row r="19" spans="3:54" ht="12.75">
      <c r="C19" t="s">
        <v>492</v>
      </c>
      <c r="D19" s="5">
        <f aca="true" t="shared" si="10" ref="D19:AI19">D7/$D7*100</f>
        <v>100</v>
      </c>
      <c r="E19" s="13">
        <f t="shared" si="10"/>
        <v>5.66546762589928</v>
      </c>
      <c r="F19" s="5">
        <f t="shared" si="10"/>
        <v>1.70863309352518</v>
      </c>
      <c r="G19" s="5">
        <f t="shared" si="10"/>
        <v>0.2697841726618705</v>
      </c>
      <c r="H19" s="5">
        <f t="shared" si="10"/>
        <v>1.4388489208633095</v>
      </c>
      <c r="I19" s="5">
        <f t="shared" si="10"/>
        <v>3.9568345323741005</v>
      </c>
      <c r="J19" s="5">
        <f t="shared" si="10"/>
        <v>2.1133093525179856</v>
      </c>
      <c r="K19" s="5">
        <f t="shared" si="10"/>
        <v>1.2589928057553956</v>
      </c>
      <c r="L19" s="5">
        <f t="shared" si="10"/>
        <v>0.3147482014388489</v>
      </c>
      <c r="M19" s="5">
        <f t="shared" si="10"/>
        <v>0.2697841726618705</v>
      </c>
      <c r="N19" s="13">
        <f t="shared" si="10"/>
        <v>15.467625899280577</v>
      </c>
      <c r="O19" s="5">
        <f t="shared" si="10"/>
        <v>7.823741007194244</v>
      </c>
      <c r="P19" s="5">
        <f t="shared" si="10"/>
        <v>0</v>
      </c>
      <c r="Q19" s="5">
        <f t="shared" si="10"/>
        <v>1.2589928057553956</v>
      </c>
      <c r="R19" s="5">
        <f t="shared" si="10"/>
        <v>0</v>
      </c>
      <c r="S19" s="5">
        <f t="shared" si="10"/>
        <v>3.9568345323741005</v>
      </c>
      <c r="T19" s="5">
        <f t="shared" si="10"/>
        <v>2.4280575539568345</v>
      </c>
      <c r="U19" s="13">
        <f t="shared" si="10"/>
        <v>9.037769784172662</v>
      </c>
      <c r="V19" s="5">
        <f t="shared" si="10"/>
        <v>4.361510791366906</v>
      </c>
      <c r="W19" s="5">
        <f t="shared" si="10"/>
        <v>4.136690647482014</v>
      </c>
      <c r="X19" s="5">
        <f t="shared" si="10"/>
        <v>0.2697841726618705</v>
      </c>
      <c r="Y19" s="5">
        <f t="shared" si="10"/>
        <v>0.2697841726618705</v>
      </c>
      <c r="Z19" s="13">
        <f t="shared" si="10"/>
        <v>4.901079136690647</v>
      </c>
      <c r="AA19" s="5">
        <f t="shared" si="10"/>
        <v>1.2589928057553956</v>
      </c>
      <c r="AB19" s="5">
        <f t="shared" si="10"/>
        <v>0</v>
      </c>
      <c r="AC19" s="5">
        <f t="shared" si="10"/>
        <v>3.642086330935252</v>
      </c>
      <c r="AD19" s="5">
        <f t="shared" si="10"/>
        <v>0</v>
      </c>
      <c r="AE19" s="13">
        <f t="shared" si="10"/>
        <v>5.305755395683454</v>
      </c>
      <c r="AF19" s="5">
        <f t="shared" si="10"/>
        <v>4.2715827338129495</v>
      </c>
      <c r="AG19" s="5">
        <f t="shared" si="10"/>
        <v>0.7643884892086331</v>
      </c>
      <c r="AH19" s="5">
        <f t="shared" si="10"/>
        <v>0.2697841726618705</v>
      </c>
      <c r="AI19" s="13">
        <f t="shared" si="10"/>
        <v>12.140287769784171</v>
      </c>
      <c r="AJ19" s="5">
        <f aca="true" t="shared" si="11" ref="AJ19:BB19">AJ7/$D7*100</f>
        <v>3.7320143884892083</v>
      </c>
      <c r="AK19" s="5">
        <f t="shared" si="11"/>
        <v>6.160071942446043</v>
      </c>
      <c r="AL19" s="5">
        <f t="shared" si="11"/>
        <v>0.13489208633093525</v>
      </c>
      <c r="AM19" s="5">
        <f t="shared" si="11"/>
        <v>0.8093525179856115</v>
      </c>
      <c r="AN19" s="5">
        <f t="shared" si="11"/>
        <v>0</v>
      </c>
      <c r="AO19" s="5">
        <f t="shared" si="11"/>
        <v>0.7194244604316548</v>
      </c>
      <c r="AP19" s="5">
        <f t="shared" si="11"/>
        <v>0.5845323741007195</v>
      </c>
      <c r="AQ19" s="13">
        <f t="shared" si="11"/>
        <v>8.318345323741006</v>
      </c>
      <c r="AR19" s="5">
        <f t="shared" si="11"/>
        <v>1.70863309352518</v>
      </c>
      <c r="AS19" s="5">
        <f t="shared" si="11"/>
        <v>0.2697841726618705</v>
      </c>
      <c r="AT19" s="5">
        <f t="shared" si="11"/>
        <v>2.2032374100719423</v>
      </c>
      <c r="AU19" s="5">
        <f t="shared" si="11"/>
        <v>4.136690647482014</v>
      </c>
      <c r="AV19" s="5">
        <f t="shared" si="11"/>
        <v>0</v>
      </c>
      <c r="AW19" s="13">
        <f t="shared" si="11"/>
        <v>11.33093525179856</v>
      </c>
      <c r="AX19" s="5">
        <f t="shared" si="11"/>
        <v>7.95863309352518</v>
      </c>
      <c r="AY19" s="5">
        <f t="shared" si="11"/>
        <v>3.372302158273381</v>
      </c>
      <c r="AZ19" s="13">
        <f t="shared" si="11"/>
        <v>27.83273381294964</v>
      </c>
      <c r="BA19" s="5">
        <f t="shared" si="11"/>
        <v>9.577338129496402</v>
      </c>
      <c r="BB19" s="5">
        <f t="shared" si="11"/>
        <v>18.255395683453237</v>
      </c>
    </row>
    <row r="20" spans="2:54" ht="12.75">
      <c r="B20" t="s">
        <v>91</v>
      </c>
      <c r="D20" s="5">
        <f aca="true" t="shared" si="12" ref="D20:AI20">D8/$D8*100</f>
        <v>100</v>
      </c>
      <c r="E20" s="13">
        <f t="shared" si="12"/>
        <v>5.576257652382219</v>
      </c>
      <c r="F20" s="5">
        <f t="shared" si="12"/>
        <v>1.6369443705083844</v>
      </c>
      <c r="G20" s="5">
        <f t="shared" si="12"/>
        <v>0.31940377961139205</v>
      </c>
      <c r="H20" s="5">
        <f t="shared" si="12"/>
        <v>1.3175405908969924</v>
      </c>
      <c r="I20" s="5">
        <f t="shared" si="12"/>
        <v>3.9393132818738352</v>
      </c>
      <c r="J20" s="5">
        <f t="shared" si="12"/>
        <v>2.0495075858397658</v>
      </c>
      <c r="K20" s="5">
        <f t="shared" si="12"/>
        <v>1.3122171945701355</v>
      </c>
      <c r="L20" s="5">
        <f t="shared" si="12"/>
        <v>0.2981101943039659</v>
      </c>
      <c r="M20" s="5">
        <f t="shared" si="12"/>
        <v>0.2794783071599681</v>
      </c>
      <c r="N20" s="13">
        <f t="shared" si="12"/>
        <v>15.275485759914826</v>
      </c>
      <c r="O20" s="5">
        <f t="shared" si="12"/>
        <v>7.51131221719457</v>
      </c>
      <c r="P20" s="5">
        <f t="shared" si="12"/>
        <v>0</v>
      </c>
      <c r="Q20" s="5">
        <f t="shared" si="12"/>
        <v>1.1817939845621506</v>
      </c>
      <c r="R20" s="5">
        <f t="shared" si="12"/>
        <v>0</v>
      </c>
      <c r="S20" s="5">
        <f t="shared" si="12"/>
        <v>3.9978706414692566</v>
      </c>
      <c r="T20" s="5">
        <f t="shared" si="12"/>
        <v>2.5845089166888475</v>
      </c>
      <c r="U20" s="13">
        <f t="shared" si="12"/>
        <v>8.996539792387544</v>
      </c>
      <c r="V20" s="5">
        <f t="shared" si="12"/>
        <v>4.157572531274953</v>
      </c>
      <c r="W20" s="5">
        <f t="shared" si="12"/>
        <v>4.303965930263508</v>
      </c>
      <c r="X20" s="5">
        <f t="shared" si="12"/>
        <v>0.21559755123768962</v>
      </c>
      <c r="Y20" s="5">
        <f t="shared" si="12"/>
        <v>0.31940377961139205</v>
      </c>
      <c r="Z20" s="13">
        <f t="shared" si="12"/>
        <v>4.7058823529411775</v>
      </c>
      <c r="AA20" s="5">
        <f t="shared" si="12"/>
        <v>1.2030875698695769</v>
      </c>
      <c r="AB20" s="5">
        <f t="shared" si="12"/>
        <v>0</v>
      </c>
      <c r="AC20" s="5">
        <f t="shared" si="12"/>
        <v>3.5027947830715993</v>
      </c>
      <c r="AD20" s="5">
        <f t="shared" si="12"/>
        <v>0</v>
      </c>
      <c r="AE20" s="13">
        <f t="shared" si="12"/>
        <v>5.504391801969657</v>
      </c>
      <c r="AF20" s="5">
        <f t="shared" si="12"/>
        <v>4.375831780676071</v>
      </c>
      <c r="AG20" s="5">
        <f t="shared" si="12"/>
        <v>0.8730369976044715</v>
      </c>
      <c r="AH20" s="5">
        <f t="shared" si="12"/>
        <v>0.2555230236891136</v>
      </c>
      <c r="AI20" s="13">
        <f t="shared" si="12"/>
        <v>12.299707213202025</v>
      </c>
      <c r="AJ20" s="5">
        <f aca="true" t="shared" si="13" ref="AJ20:BB20">AJ8/$D8*100</f>
        <v>3.9339898855469793</v>
      </c>
      <c r="AK20" s="5">
        <f t="shared" si="13"/>
        <v>5.999467660367315</v>
      </c>
      <c r="AL20" s="5">
        <f t="shared" si="13"/>
        <v>0.11977641735427201</v>
      </c>
      <c r="AM20" s="5">
        <f t="shared" si="13"/>
        <v>0.8623902049507585</v>
      </c>
      <c r="AN20" s="5">
        <f t="shared" si="13"/>
        <v>0</v>
      </c>
      <c r="AO20" s="5">
        <f t="shared" si="13"/>
        <v>0.766569071067341</v>
      </c>
      <c r="AP20" s="5">
        <f t="shared" si="13"/>
        <v>0.617513973915358</v>
      </c>
      <c r="AQ20" s="13">
        <f t="shared" si="13"/>
        <v>8.432259781740752</v>
      </c>
      <c r="AR20" s="5">
        <f t="shared" si="13"/>
        <v>1.7593824860260847</v>
      </c>
      <c r="AS20" s="5">
        <f t="shared" si="13"/>
        <v>0.2874634016502529</v>
      </c>
      <c r="AT20" s="5">
        <f t="shared" si="13"/>
        <v>2.2890604205483096</v>
      </c>
      <c r="AU20" s="5">
        <f t="shared" si="13"/>
        <v>4.096353473516103</v>
      </c>
      <c r="AV20" s="5">
        <f t="shared" si="13"/>
        <v>0</v>
      </c>
      <c r="AW20" s="13">
        <f t="shared" si="13"/>
        <v>11.937716262975778</v>
      </c>
      <c r="AX20" s="5">
        <f t="shared" si="13"/>
        <v>8.488155443172744</v>
      </c>
      <c r="AY20" s="5">
        <f t="shared" si="13"/>
        <v>3.449560819803034</v>
      </c>
      <c r="AZ20" s="13">
        <f t="shared" si="13"/>
        <v>27.27175938248602</v>
      </c>
      <c r="BA20" s="5">
        <f t="shared" si="13"/>
        <v>9.760447165291456</v>
      </c>
      <c r="BB20" s="5">
        <f t="shared" si="13"/>
        <v>17.51131221719457</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sheetPr codeName="Sheet27"/>
  <dimension ref="A1:AC44"/>
  <sheetViews>
    <sheetView workbookViewId="0" topLeftCell="A1">
      <pane ySplit="1" topLeftCell="BM14" activePane="bottomLeft" state="frozen"/>
      <selection pane="topLeft" activeCell="A1" sqref="A1"/>
      <selection pane="bottomLeft" activeCell="H28" sqref="H28"/>
    </sheetView>
  </sheetViews>
  <sheetFormatPr defaultColWidth="9.140625" defaultRowHeight="12.75"/>
  <cols>
    <col min="5" max="5" width="10.140625" style="0" bestFit="1" customWidth="1"/>
    <col min="6" max="10" width="10.28125" style="0" customWidth="1"/>
    <col min="11" max="23" width="9.28125" style="0" bestFit="1" customWidth="1"/>
  </cols>
  <sheetData>
    <row r="1" spans="1:10" s="1" customFormat="1" ht="89.25" customHeight="1">
      <c r="A1" s="1" t="s">
        <v>547</v>
      </c>
      <c r="E1" s="1" t="s">
        <v>137</v>
      </c>
      <c r="F1" s="1" t="s">
        <v>548</v>
      </c>
      <c r="G1" s="1" t="s">
        <v>549</v>
      </c>
      <c r="H1" s="1" t="s">
        <v>550</v>
      </c>
      <c r="I1" s="1" t="s">
        <v>551</v>
      </c>
      <c r="J1" s="1" t="s">
        <v>552</v>
      </c>
    </row>
    <row r="2" spans="1:26" ht="12.75">
      <c r="A2" t="s">
        <v>119</v>
      </c>
      <c r="E2" s="2">
        <v>21660475</v>
      </c>
      <c r="F2" s="2">
        <v>10731961</v>
      </c>
      <c r="G2" s="2">
        <v>5522859</v>
      </c>
      <c r="H2" s="2">
        <v>3895233</v>
      </c>
      <c r="I2" s="2">
        <v>1066822</v>
      </c>
      <c r="J2" s="2">
        <v>443600</v>
      </c>
      <c r="K2" s="2"/>
      <c r="L2" s="2"/>
      <c r="M2" s="2"/>
      <c r="N2" s="2"/>
      <c r="O2" s="2"/>
      <c r="P2" s="2"/>
      <c r="Q2" s="2"/>
      <c r="R2" s="2"/>
      <c r="S2" s="2"/>
      <c r="T2" s="2"/>
      <c r="U2" s="2"/>
      <c r="V2" s="2"/>
      <c r="W2" s="2"/>
      <c r="X2" s="2"/>
      <c r="Y2" s="2"/>
      <c r="Z2" s="2"/>
    </row>
    <row r="3" spans="1:26" ht="12.75">
      <c r="A3" t="s">
        <v>119</v>
      </c>
      <c r="B3" t="s">
        <v>86</v>
      </c>
      <c r="E3" s="2">
        <v>20451427</v>
      </c>
      <c r="F3" s="2">
        <v>10050403</v>
      </c>
      <c r="G3" s="2">
        <v>5223887</v>
      </c>
      <c r="H3" s="2">
        <v>3719625</v>
      </c>
      <c r="I3" s="2">
        <v>1026030</v>
      </c>
      <c r="J3" s="2">
        <v>431482</v>
      </c>
      <c r="K3" s="2"/>
      <c r="L3" s="2"/>
      <c r="M3" s="2"/>
      <c r="N3" s="2"/>
      <c r="O3" s="2"/>
      <c r="P3" s="2"/>
      <c r="Q3" s="2"/>
      <c r="R3" s="2"/>
      <c r="S3" s="2"/>
      <c r="T3" s="2"/>
      <c r="U3" s="2"/>
      <c r="V3" s="2"/>
      <c r="W3" s="2"/>
      <c r="X3" s="2"/>
      <c r="Y3" s="2"/>
      <c r="Z3" s="2"/>
    </row>
    <row r="4" spans="1:26" ht="12.75">
      <c r="A4" t="s">
        <v>119</v>
      </c>
      <c r="B4" t="s">
        <v>86</v>
      </c>
      <c r="C4" t="s">
        <v>87</v>
      </c>
      <c r="E4" s="2">
        <v>1219859</v>
      </c>
      <c r="F4" s="2">
        <v>270314</v>
      </c>
      <c r="G4" s="2">
        <v>266342</v>
      </c>
      <c r="H4" s="2">
        <v>382610</v>
      </c>
      <c r="I4" s="2">
        <v>181399</v>
      </c>
      <c r="J4" s="2">
        <v>119194</v>
      </c>
      <c r="K4" s="2"/>
      <c r="L4" s="2"/>
      <c r="M4" s="2"/>
      <c r="N4" s="2"/>
      <c r="O4" s="2"/>
      <c r="P4" s="2"/>
      <c r="Q4" s="2"/>
      <c r="R4" s="2"/>
      <c r="S4" s="2"/>
      <c r="T4" s="2"/>
      <c r="U4" s="2"/>
      <c r="V4" s="2"/>
      <c r="W4" s="2"/>
      <c r="X4" s="2"/>
      <c r="Y4" s="2"/>
      <c r="Z4" s="2"/>
    </row>
    <row r="5" spans="1:26" ht="12.75">
      <c r="A5" t="s">
        <v>119</v>
      </c>
      <c r="B5" t="s">
        <v>86</v>
      </c>
      <c r="C5" t="s">
        <v>88</v>
      </c>
      <c r="E5" s="2">
        <v>1796138</v>
      </c>
      <c r="F5" s="2">
        <v>721532</v>
      </c>
      <c r="G5" s="2">
        <v>446839</v>
      </c>
      <c r="H5" s="2">
        <v>405889</v>
      </c>
      <c r="I5" s="2">
        <v>143614</v>
      </c>
      <c r="J5" s="2">
        <v>78264</v>
      </c>
      <c r="K5" s="2"/>
      <c r="L5" s="2"/>
      <c r="M5" s="2"/>
      <c r="N5" s="2"/>
      <c r="O5" s="2"/>
      <c r="P5" s="2"/>
      <c r="Q5" s="2"/>
      <c r="R5" s="2"/>
      <c r="S5" s="2"/>
      <c r="T5" s="2"/>
      <c r="U5" s="2"/>
      <c r="V5" s="2"/>
      <c r="W5" s="2"/>
      <c r="X5" s="2"/>
      <c r="Y5" s="2"/>
      <c r="Z5" s="2"/>
    </row>
    <row r="6" spans="1:26" ht="12.75">
      <c r="A6" t="s">
        <v>119</v>
      </c>
      <c r="B6" t="s">
        <v>86</v>
      </c>
      <c r="C6" t="s">
        <v>87</v>
      </c>
      <c r="D6" t="s">
        <v>89</v>
      </c>
      <c r="E6" s="2">
        <v>118447</v>
      </c>
      <c r="F6" s="2">
        <v>28048</v>
      </c>
      <c r="G6" s="2">
        <v>26743</v>
      </c>
      <c r="H6" s="2">
        <v>37621</v>
      </c>
      <c r="I6" s="2">
        <v>15621</v>
      </c>
      <c r="J6" s="2">
        <v>10414</v>
      </c>
      <c r="K6" s="2"/>
      <c r="L6" s="2"/>
      <c r="M6" s="2"/>
      <c r="N6" s="2"/>
      <c r="O6" s="2"/>
      <c r="P6" s="2"/>
      <c r="Q6" s="2"/>
      <c r="R6" s="2"/>
      <c r="S6" s="2"/>
      <c r="T6" s="2"/>
      <c r="U6" s="2"/>
      <c r="V6" s="2"/>
      <c r="W6" s="2"/>
      <c r="X6" s="2"/>
      <c r="Y6" s="2"/>
      <c r="Z6" s="2"/>
    </row>
    <row r="7" spans="3:26" ht="12.75">
      <c r="C7" t="s">
        <v>90</v>
      </c>
      <c r="E7" s="2">
        <v>1366</v>
      </c>
      <c r="F7" s="2">
        <v>265</v>
      </c>
      <c r="G7" s="2">
        <v>282</v>
      </c>
      <c r="H7" s="2">
        <v>462</v>
      </c>
      <c r="I7" s="2">
        <v>216</v>
      </c>
      <c r="J7" s="2">
        <v>141</v>
      </c>
      <c r="K7" s="2"/>
      <c r="L7" s="2"/>
      <c r="M7" s="2"/>
      <c r="N7" s="2"/>
      <c r="O7" s="2"/>
      <c r="P7" s="2"/>
      <c r="Q7" s="2"/>
      <c r="R7" s="2"/>
      <c r="S7" s="2"/>
      <c r="T7" s="2"/>
      <c r="U7" s="2"/>
      <c r="V7" s="2"/>
      <c r="W7" s="2"/>
      <c r="X7" s="2"/>
      <c r="Y7" s="2"/>
      <c r="Z7" s="2"/>
    </row>
    <row r="8" spans="2:29" ht="12.75">
      <c r="B8" t="s">
        <v>91</v>
      </c>
      <c r="E8" s="3">
        <v>1151.45</v>
      </c>
      <c r="F8" s="3">
        <v>212.1</v>
      </c>
      <c r="G8" s="3">
        <v>234.8</v>
      </c>
      <c r="H8" s="3">
        <v>398.15</v>
      </c>
      <c r="I8" s="3">
        <v>178.95</v>
      </c>
      <c r="J8" s="3">
        <v>127.45</v>
      </c>
      <c r="K8" s="3">
        <v>0</v>
      </c>
      <c r="L8" s="3">
        <v>0</v>
      </c>
      <c r="M8" s="3">
        <v>0</v>
      </c>
      <c r="N8" s="3">
        <v>0</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4" spans="1:23" ht="12.75">
      <c r="A14" t="s">
        <v>119</v>
      </c>
      <c r="E14" s="5">
        <f aca="true" t="shared" si="0" ref="E14:J20">E2/$E2*100</f>
        <v>100</v>
      </c>
      <c r="F14" s="5">
        <f t="shared" si="0"/>
        <v>49.54628649648726</v>
      </c>
      <c r="G14" s="5">
        <f t="shared" si="0"/>
        <v>25.49740483530486</v>
      </c>
      <c r="H14" s="5">
        <f t="shared" si="0"/>
        <v>17.983137488905484</v>
      </c>
      <c r="I14" s="5">
        <f t="shared" si="0"/>
        <v>4.92520131714563</v>
      </c>
      <c r="J14" s="5">
        <f t="shared" si="0"/>
        <v>2.0479698621567626</v>
      </c>
      <c r="K14" s="5"/>
      <c r="L14" s="5"/>
      <c r="M14" s="5"/>
      <c r="N14" s="5"/>
      <c r="O14" s="5"/>
      <c r="P14" s="5"/>
      <c r="Q14" s="5"/>
      <c r="R14" s="5"/>
      <c r="S14" s="5"/>
      <c r="T14" s="5"/>
      <c r="U14" s="5"/>
      <c r="V14" s="5"/>
      <c r="W14" s="5"/>
    </row>
    <row r="15" spans="1:23" ht="12.75">
      <c r="A15" t="s">
        <v>119</v>
      </c>
      <c r="B15" t="s">
        <v>86</v>
      </c>
      <c r="E15" s="5">
        <f t="shared" si="0"/>
        <v>100</v>
      </c>
      <c r="F15" s="5">
        <f t="shared" si="0"/>
        <v>49.14279575699045</v>
      </c>
      <c r="G15" s="5">
        <f t="shared" si="0"/>
        <v>25.542897324475206</v>
      </c>
      <c r="H15" s="5">
        <f t="shared" si="0"/>
        <v>18.187606175353928</v>
      </c>
      <c r="I15" s="5">
        <f t="shared" si="0"/>
        <v>5.0169115338504255</v>
      </c>
      <c r="J15" s="5">
        <f t="shared" si="0"/>
        <v>2.1097892093299895</v>
      </c>
      <c r="K15" s="5"/>
      <c r="L15" s="5"/>
      <c r="M15" s="5"/>
      <c r="N15" s="5"/>
      <c r="O15" s="5"/>
      <c r="P15" s="5"/>
      <c r="Q15" s="5"/>
      <c r="R15" s="5"/>
      <c r="S15" s="5"/>
      <c r="T15" s="5"/>
      <c r="U15" s="5"/>
      <c r="V15" s="5"/>
      <c r="W15" s="5"/>
    </row>
    <row r="16" spans="1:23" ht="12.75">
      <c r="A16" t="s">
        <v>119</v>
      </c>
      <c r="B16" t="s">
        <v>86</v>
      </c>
      <c r="C16" t="s">
        <v>87</v>
      </c>
      <c r="E16" s="5">
        <f t="shared" si="0"/>
        <v>100</v>
      </c>
      <c r="F16" s="5">
        <f t="shared" si="0"/>
        <v>22.159446296662153</v>
      </c>
      <c r="G16" s="5">
        <f t="shared" si="0"/>
        <v>21.833834894032837</v>
      </c>
      <c r="H16" s="5">
        <f t="shared" si="0"/>
        <v>31.36510039275031</v>
      </c>
      <c r="I16" s="5">
        <f t="shared" si="0"/>
        <v>14.870489130301126</v>
      </c>
      <c r="J16" s="5">
        <f t="shared" si="0"/>
        <v>9.771129286253576</v>
      </c>
      <c r="K16" s="5"/>
      <c r="L16" s="5"/>
      <c r="M16" s="5"/>
      <c r="N16" s="5"/>
      <c r="O16" s="5"/>
      <c r="P16" s="5"/>
      <c r="Q16" s="5"/>
      <c r="R16" s="5"/>
      <c r="S16" s="5"/>
      <c r="T16" s="5"/>
      <c r="U16" s="5"/>
      <c r="V16" s="5"/>
      <c r="W16" s="5"/>
    </row>
    <row r="17" spans="1:23" ht="12.75">
      <c r="A17" t="s">
        <v>119</v>
      </c>
      <c r="B17" t="s">
        <v>86</v>
      </c>
      <c r="C17" t="s">
        <v>88</v>
      </c>
      <c r="E17" s="5">
        <f t="shared" si="0"/>
        <v>100</v>
      </c>
      <c r="F17" s="5">
        <f t="shared" si="0"/>
        <v>40.17130086886419</v>
      </c>
      <c r="G17" s="5">
        <f t="shared" si="0"/>
        <v>24.877765516903487</v>
      </c>
      <c r="H17" s="5">
        <f t="shared" si="0"/>
        <v>22.597873882741748</v>
      </c>
      <c r="I17" s="5">
        <f t="shared" si="0"/>
        <v>7.99571079727727</v>
      </c>
      <c r="J17" s="5">
        <f t="shared" si="0"/>
        <v>4.357348934213295</v>
      </c>
      <c r="K17" s="5"/>
      <c r="L17" s="5"/>
      <c r="M17" s="5"/>
      <c r="N17" s="5"/>
      <c r="O17" s="5"/>
      <c r="P17" s="5"/>
      <c r="Q17" s="5"/>
      <c r="R17" s="5"/>
      <c r="S17" s="5"/>
      <c r="T17" s="5"/>
      <c r="U17" s="5"/>
      <c r="V17" s="5"/>
      <c r="W17" s="5"/>
    </row>
    <row r="18" spans="1:23" ht="12.75">
      <c r="A18" t="s">
        <v>119</v>
      </c>
      <c r="B18" t="s">
        <v>86</v>
      </c>
      <c r="C18" t="s">
        <v>87</v>
      </c>
      <c r="D18" t="s">
        <v>89</v>
      </c>
      <c r="E18" s="5">
        <f t="shared" si="0"/>
        <v>100</v>
      </c>
      <c r="F18" s="5">
        <f t="shared" si="0"/>
        <v>23.67978927283933</v>
      </c>
      <c r="G18" s="5">
        <f t="shared" si="0"/>
        <v>22.578030680388697</v>
      </c>
      <c r="H18" s="5">
        <f t="shared" si="0"/>
        <v>31.761885062517415</v>
      </c>
      <c r="I18" s="5">
        <f t="shared" si="0"/>
        <v>13.188176990552735</v>
      </c>
      <c r="J18" s="5">
        <f t="shared" si="0"/>
        <v>8.792117993701824</v>
      </c>
      <c r="K18" s="5"/>
      <c r="L18" s="5"/>
      <c r="M18" s="5"/>
      <c r="N18" s="5"/>
      <c r="O18" s="5"/>
      <c r="P18" s="5"/>
      <c r="Q18" s="5"/>
      <c r="R18" s="5"/>
      <c r="S18" s="5"/>
      <c r="T18" s="5"/>
      <c r="U18" s="5"/>
      <c r="V18" s="5"/>
      <c r="W18" s="5"/>
    </row>
    <row r="19" spans="3:10" ht="12.75">
      <c r="C19" t="s">
        <v>90</v>
      </c>
      <c r="E19" s="5">
        <f t="shared" si="0"/>
        <v>100</v>
      </c>
      <c r="F19" s="5">
        <f t="shared" si="0"/>
        <v>19.39970717423133</v>
      </c>
      <c r="G19" s="5">
        <f t="shared" si="0"/>
        <v>20.644216691068813</v>
      </c>
      <c r="H19" s="5">
        <f t="shared" si="0"/>
        <v>33.821376281112734</v>
      </c>
      <c r="I19" s="5">
        <f t="shared" si="0"/>
        <v>15.812591508052709</v>
      </c>
      <c r="J19" s="5">
        <f t="shared" si="0"/>
        <v>10.322108345534406</v>
      </c>
    </row>
    <row r="20" spans="2:10" ht="12.75">
      <c r="B20" t="s">
        <v>91</v>
      </c>
      <c r="E20" s="5">
        <f t="shared" si="0"/>
        <v>100</v>
      </c>
      <c r="F20" s="5">
        <f t="shared" si="0"/>
        <v>18.42025272482522</v>
      </c>
      <c r="G20" s="5">
        <f t="shared" si="0"/>
        <v>20.391680055582093</v>
      </c>
      <c r="H20" s="5">
        <f t="shared" si="0"/>
        <v>34.57814060532372</v>
      </c>
      <c r="I20" s="5">
        <f t="shared" si="0"/>
        <v>15.541274045768377</v>
      </c>
      <c r="J20" s="5">
        <f t="shared" si="0"/>
        <v>11.068652568500587</v>
      </c>
    </row>
    <row r="22" ht="12.75">
      <c r="A22" s="6" t="s">
        <v>553</v>
      </c>
    </row>
    <row r="24" spans="1:7" s="1" customFormat="1" ht="79.5" customHeight="1">
      <c r="A24" s="63"/>
      <c r="B24" s="63"/>
      <c r="C24" s="63"/>
      <c r="D24" s="63"/>
      <c r="E24" s="63"/>
      <c r="F24" s="63"/>
      <c r="G24" s="63"/>
    </row>
    <row r="25" ht="12.75">
      <c r="A25" s="20"/>
    </row>
    <row r="26" spans="1:7" s="1" customFormat="1" ht="31.5" customHeight="1">
      <c r="A26" s="61" t="s">
        <v>554</v>
      </c>
      <c r="B26" s="61"/>
      <c r="C26" s="61"/>
      <c r="D26" s="61"/>
      <c r="E26" s="61"/>
      <c r="F26" s="61"/>
      <c r="G26" s="61"/>
    </row>
    <row r="27" spans="1:7" ht="12.75">
      <c r="A27" s="21"/>
      <c r="B27" s="27"/>
      <c r="C27" s="27"/>
      <c r="D27" s="27"/>
      <c r="E27" s="27"/>
      <c r="F27" s="27"/>
      <c r="G27" s="27"/>
    </row>
    <row r="28" spans="1:7" s="1" customFormat="1" ht="30.75" customHeight="1">
      <c r="A28" s="61" t="s">
        <v>555</v>
      </c>
      <c r="B28" s="61"/>
      <c r="C28" s="61"/>
      <c r="D28" s="61"/>
      <c r="E28" s="61"/>
      <c r="F28" s="61"/>
      <c r="G28" s="61"/>
    </row>
    <row r="29" ht="12.75">
      <c r="A29" s="22"/>
    </row>
    <row r="30" ht="12.75">
      <c r="A30" s="22" t="s">
        <v>556</v>
      </c>
    </row>
    <row r="31" ht="12.75">
      <c r="A31" s="22"/>
    </row>
    <row r="32" ht="12.75">
      <c r="A32" s="22" t="s">
        <v>557</v>
      </c>
    </row>
    <row r="33" ht="12.75">
      <c r="A33" s="22"/>
    </row>
    <row r="34" ht="12.75">
      <c r="A34" s="22" t="s">
        <v>558</v>
      </c>
    </row>
    <row r="35" ht="12.75">
      <c r="A35" s="22"/>
    </row>
    <row r="36" ht="12.75">
      <c r="A36" s="22" t="s">
        <v>559</v>
      </c>
    </row>
    <row r="37" ht="12.75">
      <c r="A37" s="22"/>
    </row>
    <row r="38" spans="1:7" ht="26.25" customHeight="1">
      <c r="A38" s="63" t="s">
        <v>560</v>
      </c>
      <c r="B38" s="63"/>
      <c r="C38" s="63"/>
      <c r="D38" s="63"/>
      <c r="E38" s="63"/>
      <c r="F38" s="63"/>
      <c r="G38" s="63"/>
    </row>
    <row r="39" spans="1:7" ht="12.75">
      <c r="A39" s="63"/>
      <c r="B39" s="63"/>
      <c r="C39" s="63"/>
      <c r="D39" s="63"/>
      <c r="E39" s="63"/>
      <c r="F39" s="63"/>
      <c r="G39" s="63"/>
    </row>
    <row r="40" ht="12.75">
      <c r="A40" s="21" t="s">
        <v>561</v>
      </c>
    </row>
    <row r="41" ht="12.75">
      <c r="A41" s="22"/>
    </row>
    <row r="42" ht="12.75">
      <c r="A42" s="22" t="s">
        <v>562</v>
      </c>
    </row>
    <row r="44" ht="12.75">
      <c r="A44" t="s">
        <v>563</v>
      </c>
    </row>
  </sheetData>
  <mergeCells count="5">
    <mergeCell ref="A39:G39"/>
    <mergeCell ref="A24:G24"/>
    <mergeCell ref="A26:G26"/>
    <mergeCell ref="A28:G28"/>
    <mergeCell ref="A38:G38"/>
  </mergeCells>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1:AZ20"/>
  <sheetViews>
    <sheetView workbookViewId="0" topLeftCell="Q1">
      <pane ySplit="1" topLeftCell="BM2" activePane="bottomLeft" state="frozen"/>
      <selection pane="topLeft" activeCell="A1" sqref="A1"/>
      <selection pane="bottomLeft" activeCell="W33" sqref="W33"/>
    </sheetView>
  </sheetViews>
  <sheetFormatPr defaultColWidth="9.140625" defaultRowHeight="12.75"/>
  <cols>
    <col min="4" max="4" width="10.140625" style="0" bestFit="1" customWidth="1"/>
    <col min="5" max="5" width="12.8515625" style="9" customWidth="1"/>
    <col min="6" max="7" width="12.8515625" style="0" customWidth="1"/>
    <col min="8" max="8" width="12.8515625" style="9" customWidth="1"/>
    <col min="9" max="12" width="12.8515625" style="0" customWidth="1"/>
    <col min="13" max="13" width="12.8515625" style="9" customWidth="1"/>
    <col min="14" max="18" width="13.57421875" style="0" customWidth="1"/>
    <col min="19" max="19" width="13.57421875" style="9" customWidth="1"/>
    <col min="20" max="21" width="13.57421875" style="0" customWidth="1"/>
    <col min="22" max="22" width="13.57421875" style="9" customWidth="1"/>
    <col min="23" max="26" width="12.8515625" style="0" customWidth="1"/>
    <col min="27" max="27" width="12.8515625" style="9" customWidth="1"/>
    <col min="28" max="29" width="12.8515625" style="0" customWidth="1"/>
    <col min="30" max="30" width="14.00390625" style="9" customWidth="1"/>
    <col min="31" max="32" width="14.00390625" style="0" customWidth="1"/>
    <col min="33" max="33" width="14.00390625" style="9" customWidth="1"/>
    <col min="34" max="35" width="14.00390625" style="0" customWidth="1"/>
    <col min="36" max="36" width="14.00390625" style="9" customWidth="1"/>
    <col min="37" max="38" width="14.421875" style="0" customWidth="1"/>
  </cols>
  <sheetData>
    <row r="1" spans="1:38" s="1" customFormat="1" ht="114.75" customHeight="1">
      <c r="A1" s="1" t="s">
        <v>564</v>
      </c>
      <c r="D1" s="1" t="s">
        <v>73</v>
      </c>
      <c r="E1" s="7" t="s">
        <v>565</v>
      </c>
      <c r="F1" s="1" t="s">
        <v>566</v>
      </c>
      <c r="G1" s="1" t="s">
        <v>567</v>
      </c>
      <c r="H1" s="7" t="s">
        <v>568</v>
      </c>
      <c r="I1" s="1" t="s">
        <v>569</v>
      </c>
      <c r="J1" s="1" t="s">
        <v>570</v>
      </c>
      <c r="K1" s="1" t="s">
        <v>571</v>
      </c>
      <c r="L1" s="1" t="s">
        <v>572</v>
      </c>
      <c r="M1" s="7" t="s">
        <v>573</v>
      </c>
      <c r="N1" s="1" t="s">
        <v>574</v>
      </c>
      <c r="O1" s="1" t="s">
        <v>575</v>
      </c>
      <c r="P1" s="1" t="s">
        <v>576</v>
      </c>
      <c r="Q1" s="1" t="s">
        <v>577</v>
      </c>
      <c r="R1" s="1" t="s">
        <v>578</v>
      </c>
      <c r="S1" s="7" t="s">
        <v>579</v>
      </c>
      <c r="T1" s="1" t="s">
        <v>580</v>
      </c>
      <c r="U1" s="1" t="s">
        <v>581</v>
      </c>
      <c r="V1" s="7" t="s">
        <v>582</v>
      </c>
      <c r="W1" s="1" t="s">
        <v>583</v>
      </c>
      <c r="X1" s="1" t="s">
        <v>584</v>
      </c>
      <c r="Y1" s="1" t="s">
        <v>585</v>
      </c>
      <c r="Z1" s="1" t="s">
        <v>586</v>
      </c>
      <c r="AA1" s="7" t="s">
        <v>587</v>
      </c>
      <c r="AB1" s="1" t="s">
        <v>588</v>
      </c>
      <c r="AC1" s="1" t="s">
        <v>589</v>
      </c>
      <c r="AD1" s="7" t="s">
        <v>590</v>
      </c>
      <c r="AE1" s="1" t="s">
        <v>591</v>
      </c>
      <c r="AF1" s="1" t="s">
        <v>592</v>
      </c>
      <c r="AG1" s="7" t="s">
        <v>593</v>
      </c>
      <c r="AH1" s="1" t="s">
        <v>594</v>
      </c>
      <c r="AI1" s="1" t="s">
        <v>595</v>
      </c>
      <c r="AJ1" s="7" t="s">
        <v>596</v>
      </c>
      <c r="AK1" s="1" t="s">
        <v>597</v>
      </c>
      <c r="AL1" s="1" t="s">
        <v>598</v>
      </c>
    </row>
    <row r="2" spans="1:52" ht="12.75">
      <c r="A2" t="s">
        <v>85</v>
      </c>
      <c r="D2" s="2">
        <v>23627754</v>
      </c>
      <c r="E2" s="8">
        <v>3570069</v>
      </c>
      <c r="F2" s="2">
        <v>2675069</v>
      </c>
      <c r="G2" s="2">
        <v>895000</v>
      </c>
      <c r="H2" s="8">
        <v>2639365</v>
      </c>
      <c r="I2" s="2">
        <v>752648</v>
      </c>
      <c r="J2" s="2">
        <v>204545</v>
      </c>
      <c r="K2" s="2">
        <v>1061384</v>
      </c>
      <c r="L2" s="2">
        <v>620788</v>
      </c>
      <c r="M2" s="8">
        <v>3256877</v>
      </c>
      <c r="N2" s="2">
        <v>467173</v>
      </c>
      <c r="O2" s="2">
        <v>773996</v>
      </c>
      <c r="P2" s="2">
        <v>313023</v>
      </c>
      <c r="Q2" s="2">
        <v>494550</v>
      </c>
      <c r="R2" s="2">
        <v>1208135</v>
      </c>
      <c r="S2" s="8">
        <v>3148893</v>
      </c>
      <c r="T2" s="2">
        <v>2291959</v>
      </c>
      <c r="U2" s="2">
        <v>856934</v>
      </c>
      <c r="V2" s="8">
        <v>2751249</v>
      </c>
      <c r="W2" s="2">
        <v>271868</v>
      </c>
      <c r="X2" s="2">
        <v>1112568</v>
      </c>
      <c r="Y2" s="2">
        <v>833569</v>
      </c>
      <c r="Z2" s="2">
        <v>533244</v>
      </c>
      <c r="AA2" s="8">
        <v>1633592</v>
      </c>
      <c r="AB2" s="2">
        <v>1177590</v>
      </c>
      <c r="AC2" s="2">
        <v>456002</v>
      </c>
      <c r="AD2" s="8">
        <v>1812500</v>
      </c>
      <c r="AE2" s="2">
        <v>1511138</v>
      </c>
      <c r="AF2" s="2">
        <v>301362</v>
      </c>
      <c r="AG2" s="8">
        <v>2010090</v>
      </c>
      <c r="AH2" s="2">
        <v>1157468</v>
      </c>
      <c r="AI2" s="2">
        <v>852622</v>
      </c>
      <c r="AJ2" s="8">
        <v>2805119</v>
      </c>
      <c r="AK2" s="2">
        <v>971458</v>
      </c>
      <c r="AL2" s="2">
        <v>1833661</v>
      </c>
      <c r="AM2" s="2"/>
      <c r="AN2" s="2"/>
      <c r="AO2" s="2"/>
      <c r="AP2" s="2"/>
      <c r="AQ2" s="2"/>
      <c r="AR2" s="2"/>
      <c r="AS2" s="2"/>
      <c r="AT2" s="2"/>
      <c r="AU2" s="2"/>
      <c r="AV2" s="2"/>
      <c r="AW2" s="2"/>
      <c r="AX2" s="2"/>
      <c r="AY2" s="2"/>
      <c r="AZ2" s="2"/>
    </row>
    <row r="3" spans="1:52" ht="12.75">
      <c r="A3" t="s">
        <v>86</v>
      </c>
      <c r="D3" s="2">
        <v>22441498</v>
      </c>
      <c r="E3" s="8">
        <v>3424899</v>
      </c>
      <c r="F3" s="2">
        <v>2574733</v>
      </c>
      <c r="G3" s="2">
        <v>850166</v>
      </c>
      <c r="H3" s="8">
        <v>2515679</v>
      </c>
      <c r="I3" s="2">
        <v>721891</v>
      </c>
      <c r="J3" s="2">
        <v>193293</v>
      </c>
      <c r="K3" s="2">
        <v>1004135</v>
      </c>
      <c r="L3" s="2">
        <v>596360</v>
      </c>
      <c r="M3" s="8">
        <v>3104993</v>
      </c>
      <c r="N3" s="2">
        <v>442192</v>
      </c>
      <c r="O3" s="2">
        <v>725974</v>
      </c>
      <c r="P3" s="2">
        <v>298557</v>
      </c>
      <c r="Q3" s="2">
        <v>477845</v>
      </c>
      <c r="R3" s="2">
        <v>1160425</v>
      </c>
      <c r="S3" s="8">
        <v>3004721</v>
      </c>
      <c r="T3" s="2">
        <v>2182726</v>
      </c>
      <c r="U3" s="2">
        <v>821995</v>
      </c>
      <c r="V3" s="8">
        <v>2591875</v>
      </c>
      <c r="W3" s="2">
        <v>246128</v>
      </c>
      <c r="X3" s="2">
        <v>1050129</v>
      </c>
      <c r="Y3" s="2">
        <v>788978</v>
      </c>
      <c r="Z3" s="2">
        <v>506640</v>
      </c>
      <c r="AA3" s="8">
        <v>1545367</v>
      </c>
      <c r="AB3" s="2">
        <v>1112106</v>
      </c>
      <c r="AC3" s="2">
        <v>433261</v>
      </c>
      <c r="AD3" s="8">
        <v>1717796</v>
      </c>
      <c r="AE3" s="2">
        <v>1429941</v>
      </c>
      <c r="AF3" s="2">
        <v>287855</v>
      </c>
      <c r="AG3" s="8">
        <v>1889126</v>
      </c>
      <c r="AH3" s="2">
        <v>1081209</v>
      </c>
      <c r="AI3" s="2">
        <v>807917</v>
      </c>
      <c r="AJ3" s="8">
        <v>2647042</v>
      </c>
      <c r="AK3" s="2">
        <v>910538</v>
      </c>
      <c r="AL3" s="2">
        <v>1736504</v>
      </c>
      <c r="AM3" s="2"/>
      <c r="AN3" s="2"/>
      <c r="AO3" s="2"/>
      <c r="AP3" s="2"/>
      <c r="AQ3" s="2"/>
      <c r="AR3" s="2"/>
      <c r="AS3" s="2"/>
      <c r="AT3" s="2"/>
      <c r="AU3" s="2"/>
      <c r="AV3" s="2"/>
      <c r="AW3" s="2"/>
      <c r="AX3" s="2"/>
      <c r="AY3" s="2"/>
      <c r="AZ3" s="2"/>
    </row>
    <row r="4" spans="1:52" ht="12.75">
      <c r="A4" t="s">
        <v>86</v>
      </c>
      <c r="B4" t="s">
        <v>87</v>
      </c>
      <c r="D4" s="2">
        <v>1253781</v>
      </c>
      <c r="E4" s="8">
        <v>231981</v>
      </c>
      <c r="F4" s="2">
        <v>175856</v>
      </c>
      <c r="G4" s="2">
        <v>56125</v>
      </c>
      <c r="H4" s="8">
        <v>217578</v>
      </c>
      <c r="I4" s="2">
        <v>43473</v>
      </c>
      <c r="J4" s="2">
        <v>17525</v>
      </c>
      <c r="K4" s="2">
        <v>69187</v>
      </c>
      <c r="L4" s="2">
        <v>87393</v>
      </c>
      <c r="M4" s="8">
        <v>264631</v>
      </c>
      <c r="N4" s="2">
        <v>18874</v>
      </c>
      <c r="O4" s="2">
        <v>44581</v>
      </c>
      <c r="P4" s="2">
        <v>5914</v>
      </c>
      <c r="Q4" s="2">
        <v>96909</v>
      </c>
      <c r="R4" s="2">
        <v>98353</v>
      </c>
      <c r="S4" s="8">
        <v>166022</v>
      </c>
      <c r="T4" s="2">
        <v>115580</v>
      </c>
      <c r="U4" s="2">
        <v>50442</v>
      </c>
      <c r="V4" s="8">
        <v>72996</v>
      </c>
      <c r="W4" s="2">
        <v>3082</v>
      </c>
      <c r="X4" s="2">
        <v>20650</v>
      </c>
      <c r="Y4" s="2">
        <v>22605</v>
      </c>
      <c r="Z4" s="2">
        <v>26659</v>
      </c>
      <c r="AA4" s="8">
        <v>71626</v>
      </c>
      <c r="AB4" s="2">
        <v>45009</v>
      </c>
      <c r="AC4" s="2">
        <v>26617</v>
      </c>
      <c r="AD4" s="8">
        <v>71506</v>
      </c>
      <c r="AE4" s="2">
        <v>60645</v>
      </c>
      <c r="AF4" s="2">
        <v>10861</v>
      </c>
      <c r="AG4" s="8">
        <v>45265</v>
      </c>
      <c r="AH4" s="2">
        <v>18652</v>
      </c>
      <c r="AI4" s="2">
        <v>26613</v>
      </c>
      <c r="AJ4" s="8">
        <v>112176</v>
      </c>
      <c r="AK4" s="2">
        <v>19185</v>
      </c>
      <c r="AL4" s="2">
        <v>92991</v>
      </c>
      <c r="AM4" s="2"/>
      <c r="AN4" s="2"/>
      <c r="AO4" s="2"/>
      <c r="AP4" s="2"/>
      <c r="AQ4" s="2"/>
      <c r="AR4" s="2"/>
      <c r="AS4" s="2"/>
      <c r="AT4" s="2"/>
      <c r="AU4" s="2"/>
      <c r="AV4" s="2"/>
      <c r="AW4" s="2"/>
      <c r="AX4" s="2"/>
      <c r="AY4" s="2"/>
      <c r="AZ4" s="2"/>
    </row>
    <row r="5" spans="1:52" ht="12.75">
      <c r="A5" t="s">
        <v>86</v>
      </c>
      <c r="B5" t="s">
        <v>88</v>
      </c>
      <c r="D5" s="2">
        <v>2065353</v>
      </c>
      <c r="E5" s="8">
        <v>351487</v>
      </c>
      <c r="F5" s="2">
        <v>273426</v>
      </c>
      <c r="G5" s="2">
        <v>78061</v>
      </c>
      <c r="H5" s="8">
        <v>275724</v>
      </c>
      <c r="I5" s="2">
        <v>75950</v>
      </c>
      <c r="J5" s="2">
        <v>21798</v>
      </c>
      <c r="K5" s="2">
        <v>97810</v>
      </c>
      <c r="L5" s="2">
        <v>80166</v>
      </c>
      <c r="M5" s="8">
        <v>329941</v>
      </c>
      <c r="N5" s="2">
        <v>39413</v>
      </c>
      <c r="O5" s="2">
        <v>65037</v>
      </c>
      <c r="P5" s="2">
        <v>23551</v>
      </c>
      <c r="Q5" s="2">
        <v>66279</v>
      </c>
      <c r="R5" s="2">
        <v>135661</v>
      </c>
      <c r="S5" s="8">
        <v>347152</v>
      </c>
      <c r="T5" s="2">
        <v>245820</v>
      </c>
      <c r="U5" s="2">
        <v>101332</v>
      </c>
      <c r="V5" s="8">
        <v>183350</v>
      </c>
      <c r="W5" s="2">
        <v>7862</v>
      </c>
      <c r="X5" s="2">
        <v>72210</v>
      </c>
      <c r="Y5" s="2">
        <v>65561</v>
      </c>
      <c r="Z5" s="2">
        <v>37717</v>
      </c>
      <c r="AA5" s="8">
        <v>123995</v>
      </c>
      <c r="AB5" s="2">
        <v>80217</v>
      </c>
      <c r="AC5" s="2">
        <v>43778</v>
      </c>
      <c r="AD5" s="8">
        <v>150981</v>
      </c>
      <c r="AE5" s="2">
        <v>125000</v>
      </c>
      <c r="AF5" s="2">
        <v>25981</v>
      </c>
      <c r="AG5" s="8">
        <v>117480</v>
      </c>
      <c r="AH5" s="2">
        <v>47452</v>
      </c>
      <c r="AI5" s="2">
        <v>70028</v>
      </c>
      <c r="AJ5" s="8">
        <v>185243</v>
      </c>
      <c r="AK5" s="2">
        <v>46364</v>
      </c>
      <c r="AL5" s="2">
        <v>138879</v>
      </c>
      <c r="AM5" s="2"/>
      <c r="AN5" s="2"/>
      <c r="AO5" s="2"/>
      <c r="AP5" s="2"/>
      <c r="AQ5" s="2"/>
      <c r="AR5" s="2"/>
      <c r="AS5" s="2"/>
      <c r="AT5" s="2"/>
      <c r="AU5" s="2"/>
      <c r="AV5" s="2"/>
      <c r="AW5" s="2"/>
      <c r="AX5" s="2"/>
      <c r="AY5" s="2"/>
      <c r="AZ5" s="2"/>
    </row>
    <row r="6" spans="1:52" ht="12.75">
      <c r="A6" t="s">
        <v>86</v>
      </c>
      <c r="B6" t="s">
        <v>87</v>
      </c>
      <c r="C6" t="s">
        <v>89</v>
      </c>
      <c r="D6" s="2">
        <v>130736</v>
      </c>
      <c r="E6" s="8">
        <v>22689</v>
      </c>
      <c r="F6" s="2">
        <v>17362</v>
      </c>
      <c r="G6" s="2">
        <v>5327</v>
      </c>
      <c r="H6" s="8">
        <v>22228</v>
      </c>
      <c r="I6" s="2">
        <v>4559</v>
      </c>
      <c r="J6" s="2">
        <v>1654</v>
      </c>
      <c r="K6" s="2">
        <v>7292</v>
      </c>
      <c r="L6" s="2">
        <v>8723</v>
      </c>
      <c r="M6" s="8">
        <v>29304</v>
      </c>
      <c r="N6" s="2">
        <v>2059</v>
      </c>
      <c r="O6" s="2">
        <v>4740</v>
      </c>
      <c r="P6" s="2">
        <v>654</v>
      </c>
      <c r="Q6" s="2">
        <v>11507</v>
      </c>
      <c r="R6" s="2">
        <v>10344</v>
      </c>
      <c r="S6" s="8">
        <v>17491</v>
      </c>
      <c r="T6" s="2">
        <v>12573</v>
      </c>
      <c r="U6" s="2">
        <v>4918</v>
      </c>
      <c r="V6" s="8">
        <v>7477</v>
      </c>
      <c r="W6" s="2">
        <v>273</v>
      </c>
      <c r="X6" s="2">
        <v>2047</v>
      </c>
      <c r="Y6" s="2">
        <v>2352</v>
      </c>
      <c r="Z6" s="2">
        <v>2805</v>
      </c>
      <c r="AA6" s="8">
        <v>7723</v>
      </c>
      <c r="AB6" s="2">
        <v>4999</v>
      </c>
      <c r="AC6" s="2">
        <v>2724</v>
      </c>
      <c r="AD6" s="8">
        <v>7495</v>
      </c>
      <c r="AE6" s="2">
        <v>6233</v>
      </c>
      <c r="AF6" s="2">
        <v>1262</v>
      </c>
      <c r="AG6" s="8">
        <v>4076</v>
      </c>
      <c r="AH6" s="2">
        <v>1521</v>
      </c>
      <c r="AI6" s="2">
        <v>2555</v>
      </c>
      <c r="AJ6" s="8">
        <v>12253</v>
      </c>
      <c r="AK6" s="2">
        <v>1785</v>
      </c>
      <c r="AL6" s="2">
        <v>10468</v>
      </c>
      <c r="AM6" s="2"/>
      <c r="AN6" s="2"/>
      <c r="AO6" s="2"/>
      <c r="AP6" s="2"/>
      <c r="AQ6" s="2"/>
      <c r="AR6" s="2"/>
      <c r="AS6" s="2"/>
      <c r="AT6" s="2"/>
      <c r="AU6" s="2"/>
      <c r="AV6" s="2"/>
      <c r="AW6" s="2"/>
      <c r="AX6" s="2"/>
      <c r="AY6" s="2"/>
      <c r="AZ6" s="2"/>
    </row>
    <row r="7" spans="2:52" ht="12.75">
      <c r="B7" t="s">
        <v>90</v>
      </c>
      <c r="D7" s="2">
        <v>1167</v>
      </c>
      <c r="E7" s="9">
        <v>137</v>
      </c>
      <c r="F7" s="2">
        <v>92</v>
      </c>
      <c r="G7" s="2">
        <v>45</v>
      </c>
      <c r="H7" s="9">
        <v>99</v>
      </c>
      <c r="I7" s="2">
        <v>30</v>
      </c>
      <c r="J7" s="2">
        <v>3</v>
      </c>
      <c r="K7" s="2">
        <v>40</v>
      </c>
      <c r="L7" s="2">
        <v>26</v>
      </c>
      <c r="M7" s="9">
        <v>179</v>
      </c>
      <c r="N7" s="2">
        <v>15</v>
      </c>
      <c r="O7" s="2">
        <v>47</v>
      </c>
      <c r="P7" s="2">
        <v>3</v>
      </c>
      <c r="Q7" s="2">
        <v>49</v>
      </c>
      <c r="R7" s="2">
        <v>65</v>
      </c>
      <c r="S7" s="9">
        <v>166</v>
      </c>
      <c r="T7" s="2">
        <v>123</v>
      </c>
      <c r="U7" s="2">
        <v>43</v>
      </c>
      <c r="V7" s="9">
        <v>78</v>
      </c>
      <c r="W7" s="2">
        <v>0</v>
      </c>
      <c r="X7" s="2">
        <v>18</v>
      </c>
      <c r="Y7" s="2">
        <v>30</v>
      </c>
      <c r="Z7" s="2">
        <v>30</v>
      </c>
      <c r="AA7" s="9">
        <v>116</v>
      </c>
      <c r="AB7" s="2">
        <v>79</v>
      </c>
      <c r="AC7" s="2">
        <v>37</v>
      </c>
      <c r="AD7" s="9">
        <v>125</v>
      </c>
      <c r="AE7" s="2">
        <v>100</v>
      </c>
      <c r="AF7" s="2">
        <v>25</v>
      </c>
      <c r="AG7" s="9">
        <v>62</v>
      </c>
      <c r="AH7" s="2">
        <v>14</v>
      </c>
      <c r="AI7" s="2">
        <v>48</v>
      </c>
      <c r="AJ7" s="9">
        <v>205</v>
      </c>
      <c r="AK7" s="2">
        <v>36</v>
      </c>
      <c r="AL7" s="2">
        <v>169</v>
      </c>
      <c r="AM7" s="2"/>
      <c r="AN7" s="2"/>
      <c r="AO7" s="2"/>
      <c r="AP7" s="2"/>
      <c r="AQ7" s="2"/>
      <c r="AR7" s="2"/>
      <c r="AS7" s="2"/>
      <c r="AT7" s="2"/>
      <c r="AU7" s="2"/>
      <c r="AV7" s="2"/>
      <c r="AW7" s="2"/>
      <c r="AX7" s="2"/>
      <c r="AY7" s="2"/>
      <c r="AZ7" s="2"/>
    </row>
    <row r="8" spans="2:38" ht="12.75">
      <c r="B8" t="s">
        <v>91</v>
      </c>
      <c r="D8" s="3">
        <v>988.95</v>
      </c>
      <c r="E8" s="9">
        <v>115.9</v>
      </c>
      <c r="F8" s="3">
        <v>75.25</v>
      </c>
      <c r="G8" s="3">
        <v>40.65</v>
      </c>
      <c r="H8" s="9">
        <v>80</v>
      </c>
      <c r="I8" s="3">
        <v>26</v>
      </c>
      <c r="J8" s="3">
        <v>1.8</v>
      </c>
      <c r="K8" s="3">
        <v>32.2</v>
      </c>
      <c r="L8" s="3">
        <v>20</v>
      </c>
      <c r="M8" s="9">
        <v>148.2</v>
      </c>
      <c r="N8" s="3">
        <v>12.45</v>
      </c>
      <c r="O8" s="3">
        <v>38.7</v>
      </c>
      <c r="P8" s="3">
        <v>1.8</v>
      </c>
      <c r="Q8" s="3">
        <v>40.85</v>
      </c>
      <c r="R8" s="3">
        <v>54.4</v>
      </c>
      <c r="S8" s="9">
        <v>141.7</v>
      </c>
      <c r="T8" s="3">
        <v>105.4</v>
      </c>
      <c r="U8" s="3">
        <v>36.3</v>
      </c>
      <c r="V8" s="9">
        <v>68.8</v>
      </c>
      <c r="W8" s="3">
        <v>0</v>
      </c>
      <c r="X8" s="3">
        <v>17.4</v>
      </c>
      <c r="Y8" s="3">
        <v>24.6</v>
      </c>
      <c r="Z8" s="3">
        <v>26.8</v>
      </c>
      <c r="AA8" s="9">
        <v>96.5</v>
      </c>
      <c r="AB8" s="3">
        <v>65.35</v>
      </c>
      <c r="AC8" s="3">
        <v>31.15</v>
      </c>
      <c r="AD8" s="9">
        <v>110.1</v>
      </c>
      <c r="AE8" s="3">
        <v>87.7</v>
      </c>
      <c r="AF8" s="3">
        <v>22.4</v>
      </c>
      <c r="AG8" s="9">
        <v>50.15</v>
      </c>
      <c r="AH8" s="3">
        <v>8.55</v>
      </c>
      <c r="AI8" s="3">
        <v>41.6</v>
      </c>
      <c r="AJ8" s="9">
        <v>177.6</v>
      </c>
      <c r="AK8" s="3">
        <v>31.75</v>
      </c>
      <c r="AL8" s="3">
        <v>145.85</v>
      </c>
    </row>
    <row r="11" ht="12.75">
      <c r="A11" s="4" t="s">
        <v>92</v>
      </c>
    </row>
    <row r="14" spans="1:38" ht="12.75">
      <c r="A14" t="s">
        <v>85</v>
      </c>
      <c r="D14" s="5">
        <f aca="true" t="shared" si="0" ref="D14:AL20">D2/$D2*100</f>
        <v>100</v>
      </c>
      <c r="E14" s="13">
        <f t="shared" si="0"/>
        <v>15.109641822070774</v>
      </c>
      <c r="F14" s="5">
        <f t="shared" si="0"/>
        <v>11.321723596749822</v>
      </c>
      <c r="G14" s="5">
        <f t="shared" si="0"/>
        <v>3.7879182253209507</v>
      </c>
      <c r="H14" s="13">
        <f t="shared" si="0"/>
        <v>11.170613169580147</v>
      </c>
      <c r="I14" s="5">
        <f t="shared" si="0"/>
        <v>3.1854403088842047</v>
      </c>
      <c r="J14" s="5">
        <f t="shared" si="0"/>
        <v>0.8656980261433227</v>
      </c>
      <c r="K14" s="5">
        <f t="shared" si="0"/>
        <v>4.492107036496148</v>
      </c>
      <c r="L14" s="5">
        <f t="shared" si="0"/>
        <v>2.627367798056472</v>
      </c>
      <c r="M14" s="13">
        <f t="shared" si="0"/>
        <v>13.784115917238685</v>
      </c>
      <c r="N14" s="5">
        <f t="shared" si="0"/>
        <v>1.9772213643328096</v>
      </c>
      <c r="O14" s="5">
        <f t="shared" si="0"/>
        <v>3.2757916812575583</v>
      </c>
      <c r="P14" s="5">
        <f t="shared" si="0"/>
        <v>1.324810644295687</v>
      </c>
      <c r="Q14" s="5">
        <f t="shared" si="0"/>
        <v>2.093089338918968</v>
      </c>
      <c r="R14" s="5">
        <f t="shared" si="0"/>
        <v>5.113202888433661</v>
      </c>
      <c r="S14" s="13">
        <f t="shared" si="0"/>
        <v>13.327094060654263</v>
      </c>
      <c r="T14" s="5">
        <f t="shared" si="0"/>
        <v>9.700282980769142</v>
      </c>
      <c r="U14" s="5">
        <f t="shared" si="0"/>
        <v>3.626811079885121</v>
      </c>
      <c r="V14" s="13">
        <f t="shared" si="0"/>
        <v>11.644141038543063</v>
      </c>
      <c r="W14" s="5">
        <f t="shared" si="0"/>
        <v>1.1506298905939176</v>
      </c>
      <c r="X14" s="5">
        <f t="shared" si="0"/>
        <v>4.708733635875843</v>
      </c>
      <c r="Y14" s="5">
        <f t="shared" si="0"/>
        <v>3.5279231364944805</v>
      </c>
      <c r="Z14" s="5">
        <f t="shared" si="0"/>
        <v>2.2568543755788215</v>
      </c>
      <c r="AA14" s="13">
        <f t="shared" si="0"/>
        <v>6.9138691726687185</v>
      </c>
      <c r="AB14" s="5">
        <f t="shared" si="0"/>
        <v>4.9839269530231265</v>
      </c>
      <c r="AC14" s="5">
        <f t="shared" si="0"/>
        <v>1.9299422196455913</v>
      </c>
      <c r="AD14" s="13">
        <f t="shared" si="0"/>
        <v>7.671063445133211</v>
      </c>
      <c r="AE14" s="5">
        <f t="shared" si="0"/>
        <v>6.3956057778492195</v>
      </c>
      <c r="AF14" s="5">
        <f t="shared" si="0"/>
        <v>1.2754576672839917</v>
      </c>
      <c r="AG14" s="13">
        <f t="shared" si="0"/>
        <v>8.507325749201554</v>
      </c>
      <c r="AH14" s="5">
        <f t="shared" si="0"/>
        <v>4.898764393771833</v>
      </c>
      <c r="AI14" s="5">
        <f t="shared" si="0"/>
        <v>3.6085613554297207</v>
      </c>
      <c r="AJ14" s="13">
        <f t="shared" si="0"/>
        <v>11.872135624909587</v>
      </c>
      <c r="AK14" s="5">
        <f t="shared" si="0"/>
        <v>4.111512249535018</v>
      </c>
      <c r="AL14" s="5">
        <f t="shared" si="0"/>
        <v>7.76062337537457</v>
      </c>
    </row>
    <row r="15" spans="1:38" ht="12.75">
      <c r="A15" t="s">
        <v>86</v>
      </c>
      <c r="D15" s="5">
        <f t="shared" si="0"/>
        <v>100</v>
      </c>
      <c r="E15" s="13">
        <f t="shared" si="0"/>
        <v>15.261454471533051</v>
      </c>
      <c r="F15" s="5">
        <f t="shared" si="0"/>
        <v>11.473088828562156</v>
      </c>
      <c r="G15" s="5">
        <f t="shared" si="0"/>
        <v>3.7883656429708923</v>
      </c>
      <c r="H15" s="13">
        <f t="shared" si="0"/>
        <v>11.209942402240706</v>
      </c>
      <c r="I15" s="5">
        <f t="shared" si="0"/>
        <v>3.2167683280322907</v>
      </c>
      <c r="J15" s="5">
        <f t="shared" si="0"/>
        <v>0.8613195072806636</v>
      </c>
      <c r="K15" s="5">
        <f t="shared" si="0"/>
        <v>4.47445620608749</v>
      </c>
      <c r="L15" s="5">
        <f t="shared" si="0"/>
        <v>2.6573983608402614</v>
      </c>
      <c r="M15" s="13">
        <f t="shared" si="0"/>
        <v>13.835943572037838</v>
      </c>
      <c r="N15" s="5">
        <f t="shared" si="0"/>
        <v>1.970421047650206</v>
      </c>
      <c r="O15" s="5">
        <f t="shared" si="0"/>
        <v>3.2349623006449924</v>
      </c>
      <c r="P15" s="5">
        <f t="shared" si="0"/>
        <v>1.3303791039261281</v>
      </c>
      <c r="Q15" s="5">
        <f t="shared" si="0"/>
        <v>2.1292919037757643</v>
      </c>
      <c r="R15" s="5">
        <f t="shared" si="0"/>
        <v>5.170889216040747</v>
      </c>
      <c r="S15" s="13">
        <f t="shared" si="0"/>
        <v>13.389128479747653</v>
      </c>
      <c r="T15" s="5">
        <f t="shared" si="0"/>
        <v>9.726293672552519</v>
      </c>
      <c r="U15" s="5">
        <f t="shared" si="0"/>
        <v>3.6628348071951344</v>
      </c>
      <c r="V15" s="13">
        <f t="shared" si="0"/>
        <v>11.549474103734074</v>
      </c>
      <c r="W15" s="5">
        <f t="shared" si="0"/>
        <v>1.0967538797989331</v>
      </c>
      <c r="X15" s="5">
        <f t="shared" si="0"/>
        <v>4.679406873819207</v>
      </c>
      <c r="Y15" s="5">
        <f t="shared" si="0"/>
        <v>3.5157100475200007</v>
      </c>
      <c r="Z15" s="5">
        <f t="shared" si="0"/>
        <v>2.257603302595932</v>
      </c>
      <c r="AA15" s="13">
        <f t="shared" si="0"/>
        <v>6.88620251642738</v>
      </c>
      <c r="AB15" s="5">
        <f t="shared" si="0"/>
        <v>4.95557827735029</v>
      </c>
      <c r="AC15" s="5">
        <f t="shared" si="0"/>
        <v>1.9306242390770882</v>
      </c>
      <c r="AD15" s="13">
        <f t="shared" si="0"/>
        <v>7.654551402941105</v>
      </c>
      <c r="AE15" s="5">
        <f t="shared" si="0"/>
        <v>6.371860737638816</v>
      </c>
      <c r="AF15" s="5">
        <f t="shared" si="0"/>
        <v>1.2826906653022896</v>
      </c>
      <c r="AG15" s="13">
        <f t="shared" si="0"/>
        <v>8.418003111913473</v>
      </c>
      <c r="AH15" s="5">
        <f t="shared" si="0"/>
        <v>4.817900302377319</v>
      </c>
      <c r="AI15" s="5">
        <f t="shared" si="0"/>
        <v>3.600102809536155</v>
      </c>
      <c r="AJ15" s="13">
        <f t="shared" si="0"/>
        <v>11.795299939424721</v>
      </c>
      <c r="AK15" s="5">
        <f t="shared" si="0"/>
        <v>4.057385117517557</v>
      </c>
      <c r="AL15" s="5">
        <f t="shared" si="0"/>
        <v>7.7379148219071645</v>
      </c>
    </row>
    <row r="16" spans="1:38" ht="12.75">
      <c r="A16" t="s">
        <v>86</v>
      </c>
      <c r="B16" t="s">
        <v>87</v>
      </c>
      <c r="D16" s="5">
        <f t="shared" si="0"/>
        <v>100</v>
      </c>
      <c r="E16" s="13">
        <f t="shared" si="0"/>
        <v>18.50251359687218</v>
      </c>
      <c r="F16" s="5">
        <f t="shared" si="0"/>
        <v>14.026053991885345</v>
      </c>
      <c r="G16" s="5">
        <f t="shared" si="0"/>
        <v>4.476459604986836</v>
      </c>
      <c r="H16" s="13">
        <f t="shared" si="0"/>
        <v>17.353748381894444</v>
      </c>
      <c r="I16" s="5">
        <f t="shared" si="0"/>
        <v>3.467351953810115</v>
      </c>
      <c r="J16" s="5">
        <f t="shared" si="0"/>
        <v>1.397772019196335</v>
      </c>
      <c r="K16" s="5">
        <f t="shared" si="0"/>
        <v>5.518268341919362</v>
      </c>
      <c r="L16" s="5">
        <f t="shared" si="0"/>
        <v>6.970356066968633</v>
      </c>
      <c r="M16" s="13">
        <f t="shared" si="0"/>
        <v>21.10663664547477</v>
      </c>
      <c r="N16" s="5">
        <f t="shared" si="0"/>
        <v>1.5053665672075107</v>
      </c>
      <c r="O16" s="5">
        <f t="shared" si="0"/>
        <v>3.555724644096537</v>
      </c>
      <c r="P16" s="5">
        <f t="shared" si="0"/>
        <v>0.47169322234106276</v>
      </c>
      <c r="Q16" s="5">
        <f t="shared" si="0"/>
        <v>7.729340291486313</v>
      </c>
      <c r="R16" s="5">
        <f t="shared" si="0"/>
        <v>7.844511920343346</v>
      </c>
      <c r="S16" s="13">
        <f t="shared" si="0"/>
        <v>13.241706486220481</v>
      </c>
      <c r="T16" s="5">
        <f t="shared" si="0"/>
        <v>9.21851583330741</v>
      </c>
      <c r="U16" s="5">
        <f t="shared" si="0"/>
        <v>4.023190652913069</v>
      </c>
      <c r="V16" s="13">
        <f t="shared" si="0"/>
        <v>5.822069404465373</v>
      </c>
      <c r="W16" s="5">
        <f t="shared" si="0"/>
        <v>0.24581645438876484</v>
      </c>
      <c r="X16" s="5">
        <f t="shared" si="0"/>
        <v>1.647018099652172</v>
      </c>
      <c r="Y16" s="5">
        <f t="shared" si="0"/>
        <v>1.8029464475853438</v>
      </c>
      <c r="Z16" s="5">
        <f t="shared" si="0"/>
        <v>2.1262884028390925</v>
      </c>
      <c r="AA16" s="13">
        <f t="shared" si="0"/>
        <v>5.712799922793534</v>
      </c>
      <c r="AB16" s="5">
        <f t="shared" si="0"/>
        <v>3.5898613872757683</v>
      </c>
      <c r="AC16" s="5">
        <f t="shared" si="0"/>
        <v>2.1229385355177657</v>
      </c>
      <c r="AD16" s="13">
        <f t="shared" si="0"/>
        <v>5.70322887330403</v>
      </c>
      <c r="AE16" s="5">
        <f t="shared" si="0"/>
        <v>4.836969135758159</v>
      </c>
      <c r="AF16" s="5">
        <f t="shared" si="0"/>
        <v>0.8662597375458712</v>
      </c>
      <c r="AG16" s="13">
        <f t="shared" si="0"/>
        <v>3.6102796261867103</v>
      </c>
      <c r="AH16" s="5">
        <f t="shared" si="0"/>
        <v>1.4876601256519282</v>
      </c>
      <c r="AI16" s="5">
        <f t="shared" si="0"/>
        <v>2.1226195005347823</v>
      </c>
      <c r="AJ16" s="13">
        <f t="shared" si="0"/>
        <v>8.947017062788477</v>
      </c>
      <c r="AK16" s="5">
        <f t="shared" si="0"/>
        <v>1.5301715371344755</v>
      </c>
      <c r="AL16" s="5">
        <f t="shared" si="0"/>
        <v>7.416845525654002</v>
      </c>
    </row>
    <row r="17" spans="1:38" ht="12.75">
      <c r="A17" t="s">
        <v>86</v>
      </c>
      <c r="B17" t="s">
        <v>88</v>
      </c>
      <c r="D17" s="5">
        <f t="shared" si="0"/>
        <v>100</v>
      </c>
      <c r="E17" s="13">
        <f t="shared" si="0"/>
        <v>17.018253054078407</v>
      </c>
      <c r="F17" s="5">
        <f t="shared" si="0"/>
        <v>13.23870544163637</v>
      </c>
      <c r="G17" s="5">
        <f t="shared" si="0"/>
        <v>3.779547612442038</v>
      </c>
      <c r="H17" s="13">
        <f t="shared" si="0"/>
        <v>13.349969714620213</v>
      </c>
      <c r="I17" s="5">
        <f t="shared" si="0"/>
        <v>3.6773374817767226</v>
      </c>
      <c r="J17" s="5">
        <f t="shared" si="0"/>
        <v>1.0554128035255959</v>
      </c>
      <c r="K17" s="5">
        <f t="shared" si="0"/>
        <v>4.7357521934507085</v>
      </c>
      <c r="L17" s="5">
        <f t="shared" si="0"/>
        <v>3.8814672358671856</v>
      </c>
      <c r="M17" s="13">
        <f t="shared" si="0"/>
        <v>15.975041554639812</v>
      </c>
      <c r="N17" s="5">
        <f t="shared" si="0"/>
        <v>1.9082936427816455</v>
      </c>
      <c r="O17" s="5">
        <f t="shared" si="0"/>
        <v>3.1489532297868696</v>
      </c>
      <c r="P17" s="5">
        <f t="shared" si="0"/>
        <v>1.1402893355276313</v>
      </c>
      <c r="Q17" s="5">
        <f t="shared" si="0"/>
        <v>3.209088228501375</v>
      </c>
      <c r="R17" s="5">
        <f t="shared" si="0"/>
        <v>6.568417118042291</v>
      </c>
      <c r="S17" s="13">
        <f t="shared" si="0"/>
        <v>16.80836157305797</v>
      </c>
      <c r="T17" s="5">
        <f t="shared" si="0"/>
        <v>11.902081629629414</v>
      </c>
      <c r="U17" s="5">
        <f t="shared" si="0"/>
        <v>4.906279943428557</v>
      </c>
      <c r="V17" s="13">
        <f t="shared" si="0"/>
        <v>8.877417080760528</v>
      </c>
      <c r="W17" s="5">
        <f t="shared" si="0"/>
        <v>0.3806613203650901</v>
      </c>
      <c r="X17" s="5">
        <f t="shared" si="0"/>
        <v>3.496254635406151</v>
      </c>
      <c r="Y17" s="5">
        <f t="shared" si="0"/>
        <v>3.1743241954280936</v>
      </c>
      <c r="Z17" s="5">
        <f t="shared" si="0"/>
        <v>1.8261769295611936</v>
      </c>
      <c r="AA17" s="13">
        <f t="shared" si="0"/>
        <v>6.003574207411518</v>
      </c>
      <c r="AB17" s="5">
        <f t="shared" si="0"/>
        <v>3.8839365474086027</v>
      </c>
      <c r="AC17" s="5">
        <f t="shared" si="0"/>
        <v>2.1196376600029145</v>
      </c>
      <c r="AD17" s="13">
        <f t="shared" si="0"/>
        <v>7.31017893793458</v>
      </c>
      <c r="AE17" s="5">
        <f t="shared" si="0"/>
        <v>6.052234170139439</v>
      </c>
      <c r="AF17" s="5">
        <f t="shared" si="0"/>
        <v>1.257944767795142</v>
      </c>
      <c r="AG17" s="13">
        <f t="shared" si="0"/>
        <v>5.6881317624638505</v>
      </c>
      <c r="AH17" s="5">
        <f t="shared" si="0"/>
        <v>2.297524926731653</v>
      </c>
      <c r="AI17" s="5">
        <f t="shared" si="0"/>
        <v>3.390606835732197</v>
      </c>
      <c r="AJ17" s="13">
        <f t="shared" si="0"/>
        <v>8.969072115033121</v>
      </c>
      <c r="AK17" s="5">
        <f t="shared" si="0"/>
        <v>2.2448462805147593</v>
      </c>
      <c r="AL17" s="5">
        <f t="shared" si="0"/>
        <v>6.724225834518361</v>
      </c>
    </row>
    <row r="18" spans="1:38" ht="12.75">
      <c r="A18" t="s">
        <v>86</v>
      </c>
      <c r="B18" t="s">
        <v>87</v>
      </c>
      <c r="C18" t="s">
        <v>89</v>
      </c>
      <c r="D18" s="5">
        <f t="shared" si="0"/>
        <v>100</v>
      </c>
      <c r="E18" s="13">
        <f t="shared" si="0"/>
        <v>17.35482193122017</v>
      </c>
      <c r="F18" s="5">
        <f t="shared" si="0"/>
        <v>13.280198262146618</v>
      </c>
      <c r="G18" s="5">
        <f t="shared" si="0"/>
        <v>4.074623669073553</v>
      </c>
      <c r="H18" s="13">
        <f t="shared" si="0"/>
        <v>17.002202912740177</v>
      </c>
      <c r="I18" s="5">
        <f t="shared" si="0"/>
        <v>3.4871802716925715</v>
      </c>
      <c r="J18" s="5">
        <f t="shared" si="0"/>
        <v>1.2651450250887284</v>
      </c>
      <c r="K18" s="5">
        <f t="shared" si="0"/>
        <v>5.577652674091298</v>
      </c>
      <c r="L18" s="5">
        <f t="shared" si="0"/>
        <v>6.67222494186758</v>
      </c>
      <c r="M18" s="13">
        <f t="shared" si="0"/>
        <v>22.414637131318077</v>
      </c>
      <c r="N18" s="5">
        <f t="shared" si="0"/>
        <v>1.5749296291763555</v>
      </c>
      <c r="O18" s="5">
        <f t="shared" si="0"/>
        <v>3.625627218210745</v>
      </c>
      <c r="P18" s="5">
        <f t="shared" si="0"/>
        <v>0.5002447680822422</v>
      </c>
      <c r="Q18" s="5">
        <f t="shared" si="0"/>
        <v>8.801707257373637</v>
      </c>
      <c r="R18" s="5">
        <f t="shared" si="0"/>
        <v>7.912128258475095</v>
      </c>
      <c r="S18" s="13">
        <f t="shared" si="0"/>
        <v>13.378870395300451</v>
      </c>
      <c r="T18" s="5">
        <f t="shared" si="0"/>
        <v>9.617090931342553</v>
      </c>
      <c r="U18" s="5">
        <f t="shared" si="0"/>
        <v>3.7617794639579</v>
      </c>
      <c r="V18" s="13">
        <f t="shared" si="0"/>
        <v>5.719159221637499</v>
      </c>
      <c r="W18" s="5">
        <f t="shared" si="0"/>
        <v>0.20881777016277078</v>
      </c>
      <c r="X18" s="5">
        <f t="shared" si="0"/>
        <v>1.5657508260922777</v>
      </c>
      <c r="Y18" s="5">
        <f t="shared" si="0"/>
        <v>1.7990454044792559</v>
      </c>
      <c r="Z18" s="5">
        <f t="shared" si="0"/>
        <v>2.145545220903194</v>
      </c>
      <c r="AA18" s="13">
        <f t="shared" si="0"/>
        <v>5.907324684861094</v>
      </c>
      <c r="AB18" s="5">
        <f t="shared" si="0"/>
        <v>3.823736384775425</v>
      </c>
      <c r="AC18" s="5">
        <f t="shared" si="0"/>
        <v>2.083588300085669</v>
      </c>
      <c r="AD18" s="13">
        <f t="shared" si="0"/>
        <v>5.732927426263616</v>
      </c>
      <c r="AE18" s="5">
        <f t="shared" si="0"/>
        <v>4.76762330192143</v>
      </c>
      <c r="AF18" s="5">
        <f t="shared" si="0"/>
        <v>0.9653041243421858</v>
      </c>
      <c r="AG18" s="13">
        <f t="shared" si="0"/>
        <v>3.1177334475584386</v>
      </c>
      <c r="AH18" s="5">
        <f t="shared" si="0"/>
        <v>1.1634132909068657</v>
      </c>
      <c r="AI18" s="5">
        <f t="shared" si="0"/>
        <v>1.9543201566515727</v>
      </c>
      <c r="AJ18" s="13">
        <f t="shared" si="0"/>
        <v>9.372322849100478</v>
      </c>
      <c r="AK18" s="5">
        <f t="shared" si="0"/>
        <v>1.3653469587565783</v>
      </c>
      <c r="AL18" s="5">
        <f t="shared" si="0"/>
        <v>8.006975890343899</v>
      </c>
    </row>
    <row r="19" spans="2:38" ht="12.75">
      <c r="B19" t="s">
        <v>90</v>
      </c>
      <c r="D19" s="5">
        <f t="shared" si="0"/>
        <v>100</v>
      </c>
      <c r="E19" s="13">
        <f t="shared" si="0"/>
        <v>11.739502999143102</v>
      </c>
      <c r="F19" s="5">
        <f t="shared" si="0"/>
        <v>7.883461868037704</v>
      </c>
      <c r="G19" s="5">
        <f t="shared" si="0"/>
        <v>3.8560411311053984</v>
      </c>
      <c r="H19" s="13">
        <f t="shared" si="0"/>
        <v>8.483290488431876</v>
      </c>
      <c r="I19" s="5">
        <f t="shared" si="0"/>
        <v>2.570694087403599</v>
      </c>
      <c r="J19" s="5">
        <f t="shared" si="0"/>
        <v>0.2570694087403599</v>
      </c>
      <c r="K19" s="5">
        <f t="shared" si="0"/>
        <v>3.4275921165381322</v>
      </c>
      <c r="L19" s="5">
        <f t="shared" si="0"/>
        <v>2.227934875749786</v>
      </c>
      <c r="M19" s="13">
        <f t="shared" si="0"/>
        <v>15.338474721508142</v>
      </c>
      <c r="N19" s="5">
        <f t="shared" si="0"/>
        <v>1.2853470437017995</v>
      </c>
      <c r="O19" s="5">
        <f t="shared" si="0"/>
        <v>4.027420736932305</v>
      </c>
      <c r="P19" s="5">
        <f t="shared" si="0"/>
        <v>0.2570694087403599</v>
      </c>
      <c r="Q19" s="5">
        <f t="shared" si="0"/>
        <v>4.1988003427592115</v>
      </c>
      <c r="R19" s="5">
        <f t="shared" si="0"/>
        <v>5.569837189374464</v>
      </c>
      <c r="S19" s="13">
        <f t="shared" si="0"/>
        <v>14.224507283633248</v>
      </c>
      <c r="T19" s="5">
        <f t="shared" si="0"/>
        <v>10.539845758354756</v>
      </c>
      <c r="U19" s="5">
        <f t="shared" si="0"/>
        <v>3.6846615252784916</v>
      </c>
      <c r="V19" s="13">
        <f t="shared" si="0"/>
        <v>6.683804627249357</v>
      </c>
      <c r="W19" s="5">
        <f t="shared" si="0"/>
        <v>0</v>
      </c>
      <c r="X19" s="5">
        <f t="shared" si="0"/>
        <v>1.5424164524421593</v>
      </c>
      <c r="Y19" s="5">
        <f t="shared" si="0"/>
        <v>2.570694087403599</v>
      </c>
      <c r="Z19" s="5">
        <f t="shared" si="0"/>
        <v>2.570694087403599</v>
      </c>
      <c r="AA19" s="13">
        <f t="shared" si="0"/>
        <v>9.940017137960583</v>
      </c>
      <c r="AB19" s="5">
        <f t="shared" si="0"/>
        <v>6.76949443016281</v>
      </c>
      <c r="AC19" s="5">
        <f t="shared" si="0"/>
        <v>3.1705227077977725</v>
      </c>
      <c r="AD19" s="13">
        <f t="shared" si="0"/>
        <v>10.711225364181661</v>
      </c>
      <c r="AE19" s="5">
        <f t="shared" si="0"/>
        <v>8.56898029134533</v>
      </c>
      <c r="AF19" s="5">
        <f t="shared" si="0"/>
        <v>2.1422450728363325</v>
      </c>
      <c r="AG19" s="13">
        <f t="shared" si="0"/>
        <v>5.312767780634105</v>
      </c>
      <c r="AH19" s="5">
        <f t="shared" si="0"/>
        <v>1.1996572407883461</v>
      </c>
      <c r="AI19" s="5">
        <f t="shared" si="0"/>
        <v>4.113110539845758</v>
      </c>
      <c r="AJ19" s="13">
        <f t="shared" si="0"/>
        <v>17.566409597257927</v>
      </c>
      <c r="AK19" s="5">
        <f t="shared" si="0"/>
        <v>3.0848329048843186</v>
      </c>
      <c r="AL19" s="5">
        <f t="shared" si="0"/>
        <v>14.481576692373608</v>
      </c>
    </row>
    <row r="20" spans="2:38" ht="12.75">
      <c r="B20" t="s">
        <v>91</v>
      </c>
      <c r="D20" s="5">
        <f t="shared" si="0"/>
        <v>100</v>
      </c>
      <c r="E20" s="13">
        <f t="shared" si="0"/>
        <v>11.719500480307397</v>
      </c>
      <c r="F20" s="5">
        <f t="shared" si="0"/>
        <v>7.609080337731937</v>
      </c>
      <c r="G20" s="5">
        <f t="shared" si="0"/>
        <v>4.1104201425754585</v>
      </c>
      <c r="H20" s="13">
        <f t="shared" si="0"/>
        <v>8.089387734465847</v>
      </c>
      <c r="I20" s="5">
        <f t="shared" si="0"/>
        <v>2.6290510137014005</v>
      </c>
      <c r="J20" s="5">
        <f t="shared" si="0"/>
        <v>0.18201122402548156</v>
      </c>
      <c r="K20" s="5">
        <f t="shared" si="0"/>
        <v>3.255978563122504</v>
      </c>
      <c r="L20" s="5">
        <f t="shared" si="0"/>
        <v>2.0223469336164617</v>
      </c>
      <c r="M20" s="13">
        <f t="shared" si="0"/>
        <v>14.985590778097983</v>
      </c>
      <c r="N20" s="5">
        <f t="shared" si="0"/>
        <v>1.2589109661762474</v>
      </c>
      <c r="O20" s="5">
        <f t="shared" si="0"/>
        <v>3.913241316547854</v>
      </c>
      <c r="P20" s="5">
        <f t="shared" si="0"/>
        <v>0.18201122402548156</v>
      </c>
      <c r="Q20" s="5">
        <f t="shared" si="0"/>
        <v>4.130643611911624</v>
      </c>
      <c r="R20" s="5">
        <f t="shared" si="0"/>
        <v>5.5007836594367765</v>
      </c>
      <c r="S20" s="13">
        <f t="shared" si="0"/>
        <v>14.328328024672633</v>
      </c>
      <c r="T20" s="5">
        <f t="shared" si="0"/>
        <v>10.657768340158755</v>
      </c>
      <c r="U20" s="5">
        <f t="shared" si="0"/>
        <v>3.670559684513878</v>
      </c>
      <c r="V20" s="13">
        <f t="shared" si="0"/>
        <v>6.956873451640629</v>
      </c>
      <c r="W20" s="5">
        <f t="shared" si="0"/>
        <v>0</v>
      </c>
      <c r="X20" s="5">
        <f t="shared" si="0"/>
        <v>1.7594418322463217</v>
      </c>
      <c r="Y20" s="5">
        <f t="shared" si="0"/>
        <v>2.487486728348248</v>
      </c>
      <c r="Z20" s="5">
        <f t="shared" si="0"/>
        <v>2.709944891046059</v>
      </c>
      <c r="AA20" s="13">
        <f t="shared" si="0"/>
        <v>9.757823954699427</v>
      </c>
      <c r="AB20" s="5">
        <f t="shared" si="0"/>
        <v>6.608018605591788</v>
      </c>
      <c r="AC20" s="5">
        <f t="shared" si="0"/>
        <v>3.1498053491076394</v>
      </c>
      <c r="AD20" s="13">
        <f t="shared" si="0"/>
        <v>11.133019869558622</v>
      </c>
      <c r="AE20" s="5">
        <f t="shared" si="0"/>
        <v>8.867991303908184</v>
      </c>
      <c r="AF20" s="5">
        <f t="shared" si="0"/>
        <v>2.265028565650437</v>
      </c>
      <c r="AG20" s="13">
        <f t="shared" si="0"/>
        <v>5.071034936043278</v>
      </c>
      <c r="AH20" s="5">
        <f t="shared" si="0"/>
        <v>0.8645533141210375</v>
      </c>
      <c r="AI20" s="5">
        <f t="shared" si="0"/>
        <v>4.206481621922241</v>
      </c>
      <c r="AJ20" s="13">
        <f t="shared" si="0"/>
        <v>17.95844077051418</v>
      </c>
      <c r="AK20" s="5">
        <f t="shared" si="0"/>
        <v>3.210475757116133</v>
      </c>
      <c r="AL20" s="5">
        <f t="shared" si="0"/>
        <v>14.747965013398048</v>
      </c>
    </row>
  </sheetData>
  <printOptions/>
  <pageMargins left="0.75" right="0.75" top="1" bottom="1" header="0.5" footer="0.5"/>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IH20"/>
  <sheetViews>
    <sheetView workbookViewId="0" topLeftCell="A1">
      <pane ySplit="1" topLeftCell="BM2" activePane="bottomLeft" state="frozen"/>
      <selection pane="topLeft" activeCell="A1" sqref="A1"/>
      <selection pane="bottomLeft" activeCell="E25" sqref="E25"/>
    </sheetView>
  </sheetViews>
  <sheetFormatPr defaultColWidth="9.140625" defaultRowHeight="12.75"/>
  <cols>
    <col min="5" max="8" width="16.8515625" style="0" customWidth="1"/>
  </cols>
  <sheetData>
    <row r="1" spans="1:8" s="1" customFormat="1" ht="146.25" customHeight="1">
      <c r="A1" s="1" t="s">
        <v>599</v>
      </c>
      <c r="E1" s="1" t="s">
        <v>73</v>
      </c>
      <c r="F1" s="1" t="s">
        <v>600</v>
      </c>
      <c r="G1" s="1" t="s">
        <v>601</v>
      </c>
      <c r="H1" s="1" t="s">
        <v>602</v>
      </c>
    </row>
    <row r="2" spans="1:8" s="2" customFormat="1" ht="12.75">
      <c r="A2" s="2" t="s">
        <v>119</v>
      </c>
      <c r="E2" s="2">
        <v>52041916</v>
      </c>
      <c r="F2" s="2">
        <v>51107639</v>
      </c>
      <c r="G2" s="2">
        <v>934277</v>
      </c>
      <c r="H2" s="2">
        <v>943</v>
      </c>
    </row>
    <row r="3" spans="1:8" s="2" customFormat="1" ht="12.75">
      <c r="A3" s="2" t="s">
        <v>119</v>
      </c>
      <c r="B3" s="2" t="s">
        <v>86</v>
      </c>
      <c r="E3" s="2">
        <v>49138831</v>
      </c>
      <c r="F3" s="2">
        <v>48248150</v>
      </c>
      <c r="G3" s="2">
        <v>890681</v>
      </c>
      <c r="H3" s="2">
        <v>836</v>
      </c>
    </row>
    <row r="4" spans="1:8" s="2" customFormat="1" ht="12.75">
      <c r="A4" s="2" t="s">
        <v>119</v>
      </c>
      <c r="B4" s="2" t="s">
        <v>86</v>
      </c>
      <c r="C4" s="2" t="s">
        <v>87</v>
      </c>
      <c r="E4" s="2">
        <v>2766114</v>
      </c>
      <c r="F4" s="2">
        <v>2718392</v>
      </c>
      <c r="G4" s="2">
        <v>47722</v>
      </c>
      <c r="H4" s="2">
        <v>143</v>
      </c>
    </row>
    <row r="5" spans="1:8" s="2" customFormat="1" ht="12.75">
      <c r="A5" s="2" t="s">
        <v>119</v>
      </c>
      <c r="B5" s="2" t="s">
        <v>86</v>
      </c>
      <c r="C5" s="2" t="s">
        <v>88</v>
      </c>
      <c r="E5" s="2">
        <v>4405977</v>
      </c>
      <c r="F5" s="2">
        <v>4360240</v>
      </c>
      <c r="G5" s="2">
        <v>45737</v>
      </c>
      <c r="H5" s="2">
        <v>55</v>
      </c>
    </row>
    <row r="6" spans="1:8" s="2" customFormat="1" ht="12.75">
      <c r="A6" s="2" t="s">
        <v>119</v>
      </c>
      <c r="B6" s="2" t="s">
        <v>86</v>
      </c>
      <c r="C6" s="2" t="s">
        <v>87</v>
      </c>
      <c r="D6" s="2" t="s">
        <v>89</v>
      </c>
      <c r="E6" s="2">
        <v>266169</v>
      </c>
      <c r="F6" s="2">
        <v>263098</v>
      </c>
      <c r="G6" s="2">
        <v>3071</v>
      </c>
      <c r="H6" s="2">
        <v>11</v>
      </c>
    </row>
    <row r="7" spans="3:8" s="2" customFormat="1" ht="12.75">
      <c r="C7" s="2" t="s">
        <v>90</v>
      </c>
      <c r="E7" s="2">
        <v>3252</v>
      </c>
      <c r="F7" s="2">
        <v>3233</v>
      </c>
      <c r="G7" s="2">
        <v>19</v>
      </c>
      <c r="H7" s="2">
        <v>0</v>
      </c>
    </row>
    <row r="8" spans="2:29" ht="12.75">
      <c r="B8" t="s">
        <v>91</v>
      </c>
      <c r="E8" s="3">
        <v>2762.5</v>
      </c>
      <c r="F8" s="3">
        <v>2757.75</v>
      </c>
      <c r="G8" s="3">
        <v>4.75</v>
      </c>
      <c r="H8" s="3">
        <v>0</v>
      </c>
      <c r="I8" s="3">
        <v>0</v>
      </c>
      <c r="J8" s="3">
        <v>0</v>
      </c>
      <c r="K8" s="3">
        <v>0</v>
      </c>
      <c r="L8" s="3">
        <v>0</v>
      </c>
      <c r="M8" s="3">
        <v>0</v>
      </c>
      <c r="N8" s="3">
        <v>0</v>
      </c>
      <c r="O8" s="3">
        <v>0</v>
      </c>
      <c r="P8" s="3">
        <v>0</v>
      </c>
      <c r="Q8" s="3">
        <v>0</v>
      </c>
      <c r="R8" s="3">
        <v>0</v>
      </c>
      <c r="S8" s="3">
        <v>0</v>
      </c>
      <c r="T8" s="3">
        <v>0</v>
      </c>
      <c r="U8" s="3">
        <v>0</v>
      </c>
      <c r="V8" s="3">
        <v>0</v>
      </c>
      <c r="W8" s="3">
        <v>0</v>
      </c>
      <c r="X8" s="3">
        <v>0</v>
      </c>
      <c r="Y8" s="3">
        <v>0</v>
      </c>
      <c r="Z8" s="3">
        <v>0</v>
      </c>
      <c r="AA8" s="3">
        <v>0</v>
      </c>
      <c r="AB8" s="3">
        <v>0</v>
      </c>
      <c r="AC8" s="3">
        <v>0</v>
      </c>
    </row>
    <row r="12" ht="12.75">
      <c r="A12" s="18" t="s">
        <v>92</v>
      </c>
    </row>
    <row r="14" spans="1:242" ht="12.75">
      <c r="A14" t="s">
        <v>119</v>
      </c>
      <c r="E14" s="5">
        <f aca="true" t="shared" si="0" ref="E14:H20">E2/$E2*100</f>
        <v>100</v>
      </c>
      <c r="F14" s="5">
        <f t="shared" si="0"/>
        <v>98.20476056262034</v>
      </c>
      <c r="G14" s="5">
        <f t="shared" si="0"/>
        <v>1.7952394373796692</v>
      </c>
      <c r="H14" s="5">
        <f t="shared" si="0"/>
        <v>0.0018120009263302296</v>
      </c>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row>
    <row r="15" spans="1:242" ht="12.75">
      <c r="A15" t="s">
        <v>119</v>
      </c>
      <c r="B15" t="s">
        <v>86</v>
      </c>
      <c r="E15" s="5">
        <f t="shared" si="0"/>
        <v>100</v>
      </c>
      <c r="F15" s="5">
        <f t="shared" si="0"/>
        <v>98.18741923266347</v>
      </c>
      <c r="G15" s="5">
        <f t="shared" si="0"/>
        <v>1.8125807673365288</v>
      </c>
      <c r="H15" s="5">
        <f t="shared" si="0"/>
        <v>0.0017013021738347825</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row>
    <row r="16" spans="1:242" ht="12.75">
      <c r="A16" t="s">
        <v>119</v>
      </c>
      <c r="B16" t="s">
        <v>86</v>
      </c>
      <c r="C16" t="s">
        <v>87</v>
      </c>
      <c r="E16" s="5">
        <f t="shared" si="0"/>
        <v>100</v>
      </c>
      <c r="F16" s="5">
        <f t="shared" si="0"/>
        <v>98.27476380221495</v>
      </c>
      <c r="G16" s="5">
        <f t="shared" si="0"/>
        <v>1.7252361977850517</v>
      </c>
      <c r="H16" s="5">
        <f t="shared" si="0"/>
        <v>0.005169707394561468</v>
      </c>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row>
    <row r="17" spans="1:242" ht="12.75">
      <c r="A17" t="s">
        <v>119</v>
      </c>
      <c r="B17" t="s">
        <v>86</v>
      </c>
      <c r="C17" t="s">
        <v>88</v>
      </c>
      <c r="E17" s="5">
        <f t="shared" si="0"/>
        <v>100</v>
      </c>
      <c r="F17" s="5">
        <f t="shared" si="0"/>
        <v>98.96193284713016</v>
      </c>
      <c r="G17" s="5">
        <f t="shared" si="0"/>
        <v>1.0380671528698402</v>
      </c>
      <c r="H17" s="5">
        <f t="shared" si="0"/>
        <v>0.0012483042921013886</v>
      </c>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row>
    <row r="18" spans="1:242" ht="12.75">
      <c r="A18" t="s">
        <v>119</v>
      </c>
      <c r="B18" t="s">
        <v>86</v>
      </c>
      <c r="C18" t="s">
        <v>87</v>
      </c>
      <c r="D18" t="s">
        <v>89</v>
      </c>
      <c r="E18" s="5">
        <f t="shared" si="0"/>
        <v>100</v>
      </c>
      <c r="F18" s="5">
        <f t="shared" si="0"/>
        <v>98.84622176136214</v>
      </c>
      <c r="G18" s="5">
        <f t="shared" si="0"/>
        <v>1.153778238637858</v>
      </c>
      <c r="H18" s="5">
        <f t="shared" si="0"/>
        <v>0.0041327126750297745</v>
      </c>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row>
    <row r="19" spans="3:242" ht="12.75">
      <c r="C19" s="2" t="s">
        <v>90</v>
      </c>
      <c r="E19" s="5">
        <f t="shared" si="0"/>
        <v>100</v>
      </c>
      <c r="F19" s="5">
        <f t="shared" si="0"/>
        <v>99.41574415744158</v>
      </c>
      <c r="G19" s="5">
        <f t="shared" si="0"/>
        <v>0.5842558425584256</v>
      </c>
      <c r="H19" s="5">
        <f t="shared" si="0"/>
        <v>0</v>
      </c>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row>
    <row r="20" spans="2:8" ht="12.75">
      <c r="B20" t="s">
        <v>91</v>
      </c>
      <c r="E20" s="5">
        <f t="shared" si="0"/>
        <v>100</v>
      </c>
      <c r="F20" s="5">
        <f t="shared" si="0"/>
        <v>99.82805429864253</v>
      </c>
      <c r="G20" s="5">
        <f t="shared" si="0"/>
        <v>0.17194570135746606</v>
      </c>
      <c r="H20" s="5">
        <f t="shared" si="0"/>
        <v>0</v>
      </c>
    </row>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V19"/>
  <sheetViews>
    <sheetView workbookViewId="0" topLeftCell="A1">
      <selection activeCell="C34" sqref="C34"/>
    </sheetView>
  </sheetViews>
  <sheetFormatPr defaultColWidth="9.140625" defaultRowHeight="12.75"/>
  <cols>
    <col min="4" max="4" width="10.7109375" style="0" customWidth="1"/>
  </cols>
  <sheetData>
    <row r="1" spans="1:5" ht="12.75">
      <c r="A1" t="s">
        <v>603</v>
      </c>
      <c r="D1" t="s">
        <v>440</v>
      </c>
      <c r="E1" t="s">
        <v>604</v>
      </c>
    </row>
    <row r="2" spans="1:5" ht="12.75">
      <c r="A2" t="s">
        <v>119</v>
      </c>
      <c r="D2" s="2">
        <v>40666546</v>
      </c>
      <c r="E2" s="2">
        <v>78522</v>
      </c>
    </row>
    <row r="3" spans="1:5" ht="12.75">
      <c r="A3" t="s">
        <v>86</v>
      </c>
      <c r="D3" s="2">
        <v>38393304</v>
      </c>
      <c r="E3" s="2">
        <v>75746</v>
      </c>
    </row>
    <row r="4" spans="1:5" ht="12.75">
      <c r="A4" t="s">
        <v>87</v>
      </c>
      <c r="D4" s="2">
        <v>2180508</v>
      </c>
      <c r="E4" s="2">
        <v>12996</v>
      </c>
    </row>
    <row r="5" spans="1:5" ht="12.75">
      <c r="A5" t="s">
        <v>88</v>
      </c>
      <c r="D5" s="2">
        <v>3451983</v>
      </c>
      <c r="E5" s="2">
        <v>8370</v>
      </c>
    </row>
    <row r="6" spans="1:5" ht="12.75">
      <c r="A6" t="s">
        <v>87</v>
      </c>
      <c r="B6" t="s">
        <v>123</v>
      </c>
      <c r="C6" t="s">
        <v>89</v>
      </c>
      <c r="D6" s="2">
        <v>212110</v>
      </c>
      <c r="E6" s="2">
        <v>1716</v>
      </c>
    </row>
    <row r="7" ht="12.75">
      <c r="A7" t="s">
        <v>90</v>
      </c>
    </row>
    <row r="12" ht="12.75">
      <c r="A12" s="4" t="s">
        <v>92</v>
      </c>
    </row>
    <row r="14" spans="1:22" ht="12.75">
      <c r="A14" t="s">
        <v>119</v>
      </c>
      <c r="D14" s="5">
        <f aca="true" t="shared" si="0" ref="D14:E18">D2/$D2*100</f>
        <v>100</v>
      </c>
      <c r="E14" s="5">
        <f t="shared" si="0"/>
        <v>0.19308745817753983</v>
      </c>
      <c r="F14" s="5"/>
      <c r="G14" s="5"/>
      <c r="H14" s="5"/>
      <c r="I14" s="5"/>
      <c r="J14" s="5"/>
      <c r="K14" s="5"/>
      <c r="L14" s="5"/>
      <c r="M14" s="5"/>
      <c r="N14" s="5"/>
      <c r="O14" s="5"/>
      <c r="P14" s="5"/>
      <c r="Q14" s="5"/>
      <c r="R14" s="5"/>
      <c r="S14" s="5"/>
      <c r="T14" s="5"/>
      <c r="U14" s="5"/>
      <c r="V14" s="5"/>
    </row>
    <row r="15" spans="1:22" ht="12.75">
      <c r="A15" t="s">
        <v>86</v>
      </c>
      <c r="D15" s="5">
        <f t="shared" si="0"/>
        <v>100</v>
      </c>
      <c r="E15" s="5">
        <f t="shared" si="0"/>
        <v>0.19728961070920076</v>
      </c>
      <c r="F15" s="5"/>
      <c r="G15" s="5"/>
      <c r="H15" s="5"/>
      <c r="I15" s="5"/>
      <c r="J15" s="5"/>
      <c r="K15" s="5"/>
      <c r="L15" s="5"/>
      <c r="M15" s="5"/>
      <c r="N15" s="5"/>
      <c r="O15" s="5"/>
      <c r="P15" s="5"/>
      <c r="Q15" s="5"/>
      <c r="R15" s="5"/>
      <c r="S15" s="5"/>
      <c r="T15" s="5"/>
      <c r="U15" s="5"/>
      <c r="V15" s="5"/>
    </row>
    <row r="16" spans="1:22" ht="12.75">
      <c r="A16" t="s">
        <v>87</v>
      </c>
      <c r="D16" s="5">
        <f t="shared" si="0"/>
        <v>100</v>
      </c>
      <c r="E16" s="5">
        <f t="shared" si="0"/>
        <v>0.5960079027455987</v>
      </c>
      <c r="F16" s="5"/>
      <c r="G16" s="5"/>
      <c r="H16" s="5"/>
      <c r="I16" s="5"/>
      <c r="J16" s="5"/>
      <c r="K16" s="5"/>
      <c r="L16" s="5"/>
      <c r="M16" s="5"/>
      <c r="N16" s="5"/>
      <c r="O16" s="5"/>
      <c r="P16" s="5"/>
      <c r="Q16" s="5"/>
      <c r="R16" s="5"/>
      <c r="S16" s="5"/>
      <c r="T16" s="5"/>
      <c r="U16" s="5"/>
      <c r="V16" s="5"/>
    </row>
    <row r="17" spans="1:22" ht="12.75">
      <c r="A17" t="s">
        <v>88</v>
      </c>
      <c r="D17" s="5">
        <f t="shared" si="0"/>
        <v>100</v>
      </c>
      <c r="E17" s="5">
        <f t="shared" si="0"/>
        <v>0.24246932849901057</v>
      </c>
      <c r="F17" s="5"/>
      <c r="G17" s="5"/>
      <c r="H17" s="5"/>
      <c r="I17" s="5"/>
      <c r="J17" s="5"/>
      <c r="K17" s="5"/>
      <c r="L17" s="5"/>
      <c r="M17" s="5"/>
      <c r="N17" s="5"/>
      <c r="O17" s="5"/>
      <c r="P17" s="5"/>
      <c r="Q17" s="5"/>
      <c r="R17" s="5"/>
      <c r="S17" s="5"/>
      <c r="T17" s="5"/>
      <c r="U17" s="5"/>
      <c r="V17" s="5"/>
    </row>
    <row r="18" spans="1:22" ht="12.75">
      <c r="A18" t="s">
        <v>87</v>
      </c>
      <c r="B18" t="s">
        <v>123</v>
      </c>
      <c r="C18" t="s">
        <v>89</v>
      </c>
      <c r="D18" s="5">
        <f t="shared" si="0"/>
        <v>100</v>
      </c>
      <c r="E18" s="5">
        <f t="shared" si="0"/>
        <v>0.8090141907500825</v>
      </c>
      <c r="F18" s="5"/>
      <c r="G18" s="5"/>
      <c r="H18" s="5"/>
      <c r="I18" s="5"/>
      <c r="J18" s="5"/>
      <c r="K18" s="5"/>
      <c r="L18" s="5"/>
      <c r="M18" s="5"/>
      <c r="N18" s="5"/>
      <c r="O18" s="5"/>
      <c r="P18" s="5"/>
      <c r="Q18" s="5"/>
      <c r="R18" s="5"/>
      <c r="S18" s="5"/>
      <c r="T18" s="5"/>
      <c r="U18" s="5"/>
      <c r="V18" s="5"/>
    </row>
    <row r="19" spans="1:22" ht="12.75">
      <c r="A19" t="s">
        <v>90</v>
      </c>
      <c r="D19" s="5"/>
      <c r="E19" s="5"/>
      <c r="F19" s="5"/>
      <c r="G19" s="5"/>
      <c r="H19" s="5"/>
      <c r="I19" s="5"/>
      <c r="J19" s="5"/>
      <c r="K19" s="5"/>
      <c r="L19" s="5"/>
      <c r="M19" s="5"/>
      <c r="N19" s="5"/>
      <c r="O19" s="5"/>
      <c r="P19" s="5"/>
      <c r="Q19" s="5"/>
      <c r="R19" s="5"/>
      <c r="S19" s="5"/>
      <c r="T19" s="5"/>
      <c r="U19" s="5"/>
      <c r="V19" s="5"/>
    </row>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sheetPr codeName="Sheet28"/>
  <dimension ref="A1:AB20"/>
  <sheetViews>
    <sheetView workbookViewId="0" topLeftCell="A1">
      <pane ySplit="1" topLeftCell="BM2" activePane="bottomLeft" state="frozen"/>
      <selection pane="topLeft" activeCell="A1" sqref="A1"/>
      <selection pane="bottomLeft" activeCell="J27" sqref="J27"/>
    </sheetView>
  </sheetViews>
  <sheetFormatPr defaultColWidth="9.140625" defaultRowHeight="12.75"/>
  <cols>
    <col min="2" max="2" width="8.8515625" style="0" customWidth="1"/>
    <col min="3" max="3" width="13.57421875" style="0" customWidth="1"/>
    <col min="4" max="5" width="10.140625" style="0" bestFit="1" customWidth="1"/>
    <col min="6" max="22" width="9.28125" style="0" bestFit="1" customWidth="1"/>
  </cols>
  <sheetData>
    <row r="1" spans="1:8" s="1" customFormat="1" ht="89.25" customHeight="1">
      <c r="A1" s="1" t="s">
        <v>605</v>
      </c>
      <c r="D1" s="1" t="s">
        <v>137</v>
      </c>
      <c r="E1" s="1" t="s">
        <v>606</v>
      </c>
      <c r="F1" s="1" t="s">
        <v>607</v>
      </c>
      <c r="G1" s="1" t="s">
        <v>608</v>
      </c>
      <c r="H1" s="1" t="s">
        <v>609</v>
      </c>
    </row>
    <row r="2" spans="1:25" ht="12.75">
      <c r="A2" t="s">
        <v>119</v>
      </c>
      <c r="D2" s="2">
        <v>21660475</v>
      </c>
      <c r="E2" s="2">
        <v>15434888</v>
      </c>
      <c r="F2" s="2">
        <v>5825155</v>
      </c>
      <c r="G2" s="2">
        <v>280569</v>
      </c>
      <c r="H2" s="2">
        <v>119863</v>
      </c>
      <c r="I2" s="2"/>
      <c r="J2" s="2"/>
      <c r="K2" s="2"/>
      <c r="L2" s="2"/>
      <c r="M2" s="2"/>
      <c r="N2" s="2"/>
      <c r="O2" s="2"/>
      <c r="P2" s="2"/>
      <c r="Q2" s="2"/>
      <c r="R2" s="2"/>
      <c r="S2" s="2"/>
      <c r="T2" s="2"/>
      <c r="U2" s="2"/>
      <c r="V2" s="2"/>
      <c r="W2" s="2"/>
      <c r="X2" s="2"/>
      <c r="Y2" s="2"/>
    </row>
    <row r="3" spans="1:25" ht="12.75">
      <c r="A3" t="s">
        <v>119</v>
      </c>
      <c r="B3" t="s">
        <v>86</v>
      </c>
      <c r="D3" s="2">
        <v>20451427</v>
      </c>
      <c r="E3" s="2">
        <v>14545916</v>
      </c>
      <c r="F3" s="2">
        <v>5518751</v>
      </c>
      <c r="G3" s="2">
        <v>269925</v>
      </c>
      <c r="H3" s="2">
        <v>116835</v>
      </c>
      <c r="I3" s="2"/>
      <c r="J3" s="2"/>
      <c r="K3" s="2"/>
      <c r="L3" s="2"/>
      <c r="M3" s="2"/>
      <c r="N3" s="2"/>
      <c r="O3" s="2"/>
      <c r="P3" s="2"/>
      <c r="Q3" s="2"/>
      <c r="R3" s="2"/>
      <c r="S3" s="2"/>
      <c r="T3" s="2"/>
      <c r="U3" s="2"/>
      <c r="V3" s="2"/>
      <c r="W3" s="2"/>
      <c r="X3" s="2"/>
      <c r="Y3" s="2"/>
    </row>
    <row r="4" spans="1:25" ht="12.75">
      <c r="A4" t="s">
        <v>119</v>
      </c>
      <c r="B4" t="s">
        <v>86</v>
      </c>
      <c r="C4" t="s">
        <v>87</v>
      </c>
      <c r="D4" s="2">
        <v>1219859</v>
      </c>
      <c r="E4" s="2">
        <v>743825</v>
      </c>
      <c r="F4" s="2">
        <v>393904</v>
      </c>
      <c r="G4" s="2">
        <v>45223</v>
      </c>
      <c r="H4" s="2">
        <v>36907</v>
      </c>
      <c r="I4" s="2"/>
      <c r="J4" s="2"/>
      <c r="K4" s="2"/>
      <c r="L4" s="2"/>
      <c r="M4" s="2"/>
      <c r="N4" s="2"/>
      <c r="O4" s="2"/>
      <c r="P4" s="2"/>
      <c r="Q4" s="2"/>
      <c r="R4" s="2"/>
      <c r="S4" s="2"/>
      <c r="T4" s="2"/>
      <c r="U4" s="2"/>
      <c r="V4" s="2"/>
      <c r="W4" s="2"/>
      <c r="X4" s="2"/>
      <c r="Y4" s="2"/>
    </row>
    <row r="5" spans="1:25" ht="12.75">
      <c r="A5" t="s">
        <v>119</v>
      </c>
      <c r="B5" t="s">
        <v>86</v>
      </c>
      <c r="C5" t="s">
        <v>88</v>
      </c>
      <c r="D5" s="2">
        <v>1796138</v>
      </c>
      <c r="E5" s="2">
        <v>1159476</v>
      </c>
      <c r="F5" s="2">
        <v>568805</v>
      </c>
      <c r="G5" s="2">
        <v>43740</v>
      </c>
      <c r="H5" s="2">
        <v>24117</v>
      </c>
      <c r="I5" s="2"/>
      <c r="J5" s="2"/>
      <c r="K5" s="2"/>
      <c r="L5" s="2"/>
      <c r="M5" s="2"/>
      <c r="N5" s="2"/>
      <c r="O5" s="2"/>
      <c r="P5" s="2"/>
      <c r="Q5" s="2"/>
      <c r="R5" s="2"/>
      <c r="S5" s="2"/>
      <c r="T5" s="2"/>
      <c r="U5" s="2"/>
      <c r="V5" s="2"/>
      <c r="W5" s="2"/>
      <c r="X5" s="2"/>
      <c r="Y5" s="2"/>
    </row>
    <row r="6" spans="1:25" ht="12.75">
      <c r="A6" t="s">
        <v>119</v>
      </c>
      <c r="B6" t="s">
        <v>86</v>
      </c>
      <c r="C6" t="s">
        <v>87</v>
      </c>
      <c r="D6" s="2">
        <v>118447</v>
      </c>
      <c r="E6" s="2">
        <v>73831</v>
      </c>
      <c r="F6" s="2">
        <v>38181</v>
      </c>
      <c r="G6" s="2">
        <v>3621</v>
      </c>
      <c r="H6" s="2">
        <v>2814</v>
      </c>
      <c r="I6" s="2"/>
      <c r="J6" s="2"/>
      <c r="K6" s="2"/>
      <c r="L6" s="2"/>
      <c r="M6" s="2"/>
      <c r="N6" s="2"/>
      <c r="O6" s="2"/>
      <c r="P6" s="2"/>
      <c r="Q6" s="2"/>
      <c r="R6" s="2"/>
      <c r="S6" s="2"/>
      <c r="T6" s="2"/>
      <c r="U6" s="2"/>
      <c r="V6" s="2"/>
      <c r="W6" s="2"/>
      <c r="X6" s="2"/>
      <c r="Y6" s="2"/>
    </row>
    <row r="7" spans="3:25" ht="12.75">
      <c r="C7" t="s">
        <v>90</v>
      </c>
      <c r="D7" s="2">
        <v>1364</v>
      </c>
      <c r="E7" s="2">
        <v>783</v>
      </c>
      <c r="F7" s="2">
        <v>474</v>
      </c>
      <c r="G7" s="2">
        <v>62</v>
      </c>
      <c r="H7" s="2">
        <v>45</v>
      </c>
      <c r="I7" s="2"/>
      <c r="J7" s="2"/>
      <c r="K7" s="2"/>
      <c r="L7" s="2"/>
      <c r="M7" s="2"/>
      <c r="N7" s="2"/>
      <c r="O7" s="2"/>
      <c r="P7" s="2"/>
      <c r="Q7" s="2"/>
      <c r="R7" s="2"/>
      <c r="S7" s="2"/>
      <c r="T7" s="2"/>
      <c r="U7" s="2"/>
      <c r="V7" s="2"/>
      <c r="W7" s="2"/>
      <c r="X7" s="2"/>
      <c r="Y7" s="2"/>
    </row>
    <row r="8" spans="2:28" ht="12.75">
      <c r="B8" t="s">
        <v>91</v>
      </c>
      <c r="D8" s="3">
        <v>1151.85</v>
      </c>
      <c r="E8" s="3">
        <v>647.35</v>
      </c>
      <c r="F8" s="3">
        <v>405.3</v>
      </c>
      <c r="G8" s="3">
        <v>57.75</v>
      </c>
      <c r="H8" s="3">
        <v>41.45</v>
      </c>
      <c r="I8" s="3">
        <v>0</v>
      </c>
      <c r="J8" s="3">
        <v>0</v>
      </c>
      <c r="K8" s="3">
        <v>0</v>
      </c>
      <c r="L8" s="3">
        <v>0</v>
      </c>
      <c r="M8" s="3">
        <v>0</v>
      </c>
      <c r="N8" s="3">
        <v>0</v>
      </c>
      <c r="O8" s="3">
        <v>0</v>
      </c>
      <c r="P8" s="3">
        <v>0</v>
      </c>
      <c r="Q8" s="3">
        <v>0</v>
      </c>
      <c r="R8" s="3">
        <v>0</v>
      </c>
      <c r="S8" s="3">
        <v>0</v>
      </c>
      <c r="T8" s="3">
        <v>0</v>
      </c>
      <c r="U8" s="3">
        <v>0</v>
      </c>
      <c r="V8" s="3">
        <v>0</v>
      </c>
      <c r="W8" s="3">
        <v>0</v>
      </c>
      <c r="X8" s="3">
        <v>0</v>
      </c>
      <c r="Y8" s="3">
        <v>0</v>
      </c>
      <c r="Z8" s="3">
        <v>0</v>
      </c>
      <c r="AA8" s="3">
        <v>0</v>
      </c>
      <c r="AB8" s="3">
        <v>0</v>
      </c>
    </row>
    <row r="11" ht="12.75">
      <c r="A11" s="4" t="s">
        <v>92</v>
      </c>
    </row>
    <row r="14" spans="1:22" ht="12.75">
      <c r="A14" t="s">
        <v>119</v>
      </c>
      <c r="D14" s="5">
        <f aca="true" t="shared" si="0" ref="D14:H20">D2/$D2*100</f>
        <v>100</v>
      </c>
      <c r="E14" s="5">
        <f t="shared" si="0"/>
        <v>71.2583080472612</v>
      </c>
      <c r="F14" s="5">
        <f t="shared" si="0"/>
        <v>26.893015965716355</v>
      </c>
      <c r="G14" s="5">
        <f t="shared" si="0"/>
        <v>1.2953040041827337</v>
      </c>
      <c r="H14" s="5">
        <f t="shared" si="0"/>
        <v>0.5533719828397116</v>
      </c>
      <c r="I14" s="5"/>
      <c r="J14" s="5"/>
      <c r="K14" s="5"/>
      <c r="L14" s="5"/>
      <c r="M14" s="5"/>
      <c r="N14" s="5"/>
      <c r="O14" s="5"/>
      <c r="P14" s="5"/>
      <c r="Q14" s="5"/>
      <c r="R14" s="5"/>
      <c r="S14" s="5"/>
      <c r="T14" s="5"/>
      <c r="U14" s="5"/>
      <c r="V14" s="5"/>
    </row>
    <row r="15" spans="1:22" ht="12.75">
      <c r="A15" t="s">
        <v>119</v>
      </c>
      <c r="B15" t="s">
        <v>86</v>
      </c>
      <c r="D15" s="5">
        <f t="shared" si="0"/>
        <v>100</v>
      </c>
      <c r="E15" s="5">
        <f t="shared" si="0"/>
        <v>71.1242105501978</v>
      </c>
      <c r="F15" s="5">
        <f t="shared" si="0"/>
        <v>26.984674467947883</v>
      </c>
      <c r="G15" s="5">
        <f t="shared" si="0"/>
        <v>1.319834552376223</v>
      </c>
      <c r="H15" s="5">
        <f t="shared" si="0"/>
        <v>0.5712804294780995</v>
      </c>
      <c r="I15" s="5"/>
      <c r="J15" s="5"/>
      <c r="K15" s="5"/>
      <c r="L15" s="5"/>
      <c r="M15" s="5"/>
      <c r="N15" s="5"/>
      <c r="O15" s="5"/>
      <c r="P15" s="5"/>
      <c r="Q15" s="5"/>
      <c r="R15" s="5"/>
      <c r="S15" s="5"/>
      <c r="T15" s="5"/>
      <c r="U15" s="5"/>
      <c r="V15" s="5"/>
    </row>
    <row r="16" spans="1:22" ht="12.75">
      <c r="A16" t="s">
        <v>119</v>
      </c>
      <c r="B16" t="s">
        <v>86</v>
      </c>
      <c r="C16" t="s">
        <v>87</v>
      </c>
      <c r="D16" s="5">
        <f t="shared" si="0"/>
        <v>100</v>
      </c>
      <c r="E16" s="5">
        <f t="shared" si="0"/>
        <v>60.97630955708816</v>
      </c>
      <c r="F16" s="5">
        <f t="shared" si="0"/>
        <v>32.29094510103217</v>
      </c>
      <c r="G16" s="5">
        <f t="shared" si="0"/>
        <v>3.7072317374385073</v>
      </c>
      <c r="H16" s="5">
        <f t="shared" si="0"/>
        <v>3.0255136044411692</v>
      </c>
      <c r="I16" s="5"/>
      <c r="J16" s="5"/>
      <c r="K16" s="5"/>
      <c r="L16" s="5"/>
      <c r="M16" s="5"/>
      <c r="N16" s="5"/>
      <c r="O16" s="5"/>
      <c r="P16" s="5"/>
      <c r="Q16" s="5"/>
      <c r="R16" s="5"/>
      <c r="S16" s="5"/>
      <c r="T16" s="5"/>
      <c r="U16" s="5"/>
      <c r="V16" s="5"/>
    </row>
    <row r="17" spans="1:22" ht="12.75">
      <c r="A17" t="s">
        <v>119</v>
      </c>
      <c r="B17" t="s">
        <v>86</v>
      </c>
      <c r="C17" t="s">
        <v>88</v>
      </c>
      <c r="D17" s="5">
        <f t="shared" si="0"/>
        <v>100</v>
      </c>
      <c r="E17" s="5">
        <f t="shared" si="0"/>
        <v>64.55383717732155</v>
      </c>
      <c r="F17" s="5">
        <f t="shared" si="0"/>
        <v>31.668223711095695</v>
      </c>
      <c r="G17" s="5">
        <f t="shared" si="0"/>
        <v>2.4352249103353976</v>
      </c>
      <c r="H17" s="5">
        <f t="shared" si="0"/>
        <v>1.342714201247343</v>
      </c>
      <c r="I17" s="5"/>
      <c r="J17" s="5"/>
      <c r="K17" s="5"/>
      <c r="L17" s="5"/>
      <c r="M17" s="5"/>
      <c r="N17" s="5"/>
      <c r="O17" s="5"/>
      <c r="P17" s="5"/>
      <c r="Q17" s="5"/>
      <c r="R17" s="5"/>
      <c r="S17" s="5"/>
      <c r="T17" s="5"/>
      <c r="U17" s="5"/>
      <c r="V17" s="5"/>
    </row>
    <row r="18" spans="1:22" ht="12.75">
      <c r="A18" t="s">
        <v>119</v>
      </c>
      <c r="B18" t="s">
        <v>86</v>
      </c>
      <c r="C18" t="s">
        <v>87</v>
      </c>
      <c r="D18" s="5">
        <f t="shared" si="0"/>
        <v>100</v>
      </c>
      <c r="E18" s="5">
        <f t="shared" si="0"/>
        <v>62.33252003005564</v>
      </c>
      <c r="F18" s="5">
        <f t="shared" si="0"/>
        <v>32.2346703588947</v>
      </c>
      <c r="G18" s="5">
        <f t="shared" si="0"/>
        <v>3.0570634967538224</v>
      </c>
      <c r="H18" s="5">
        <f t="shared" si="0"/>
        <v>2.3757461142958456</v>
      </c>
      <c r="I18" s="5"/>
      <c r="J18" s="5"/>
      <c r="K18" s="5"/>
      <c r="L18" s="5"/>
      <c r="M18" s="5"/>
      <c r="N18" s="5"/>
      <c r="O18" s="5"/>
      <c r="P18" s="5"/>
      <c r="Q18" s="5"/>
      <c r="R18" s="5"/>
      <c r="S18" s="5"/>
      <c r="T18" s="5"/>
      <c r="U18" s="5"/>
      <c r="V18" s="5"/>
    </row>
    <row r="19" spans="3:8" ht="12.75">
      <c r="C19" t="s">
        <v>90</v>
      </c>
      <c r="D19" s="5">
        <f t="shared" si="0"/>
        <v>100</v>
      </c>
      <c r="E19" s="5">
        <f t="shared" si="0"/>
        <v>57.40469208211144</v>
      </c>
      <c r="F19" s="5">
        <f t="shared" si="0"/>
        <v>34.75073313782991</v>
      </c>
      <c r="G19" s="5">
        <f t="shared" si="0"/>
        <v>4.545454545454546</v>
      </c>
      <c r="H19" s="5">
        <f t="shared" si="0"/>
        <v>3.2991202346041053</v>
      </c>
    </row>
    <row r="20" spans="2:8" ht="12.75">
      <c r="B20" t="s">
        <v>91</v>
      </c>
      <c r="D20" s="5">
        <f t="shared" si="0"/>
        <v>100</v>
      </c>
      <c r="E20" s="5">
        <f t="shared" si="0"/>
        <v>56.20089421365629</v>
      </c>
      <c r="F20" s="5">
        <f t="shared" si="0"/>
        <v>35.18687329079307</v>
      </c>
      <c r="G20" s="5">
        <f t="shared" si="0"/>
        <v>5.013673655423884</v>
      </c>
      <c r="H20" s="5">
        <f t="shared" si="0"/>
        <v>3.598558840126753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Z24"/>
  <sheetViews>
    <sheetView workbookViewId="0" topLeftCell="A1">
      <pane ySplit="1" topLeftCell="BM2" activePane="bottomLeft" state="frozen"/>
      <selection pane="topLeft" activeCell="A1" sqref="A1"/>
      <selection pane="bottomLeft" activeCell="C29" sqref="C29"/>
    </sheetView>
  </sheetViews>
  <sheetFormatPr defaultColWidth="9.140625" defaultRowHeight="12.75"/>
  <cols>
    <col min="4" max="4" width="10.140625" style="0" bestFit="1" customWidth="1"/>
    <col min="5" max="36" width="9.28125" style="0" bestFit="1" customWidth="1"/>
  </cols>
  <sheetData>
    <row r="1" spans="4:10" s="1" customFormat="1" ht="43.5" customHeight="1">
      <c r="D1" s="1" t="s">
        <v>73</v>
      </c>
      <c r="E1" s="1" t="s">
        <v>93</v>
      </c>
      <c r="F1" s="1" t="s">
        <v>94</v>
      </c>
      <c r="G1" s="1" t="s">
        <v>95</v>
      </c>
      <c r="H1" s="1" t="s">
        <v>96</v>
      </c>
      <c r="I1" s="1" t="s">
        <v>97</v>
      </c>
      <c r="J1" s="1" t="s">
        <v>98</v>
      </c>
    </row>
    <row r="2" spans="1:52" ht="12.75">
      <c r="A2" t="s">
        <v>85</v>
      </c>
      <c r="D2" s="2">
        <v>23529052</v>
      </c>
      <c r="E2" s="2">
        <v>1184275</v>
      </c>
      <c r="F2" s="2">
        <v>4706578</v>
      </c>
      <c r="G2" s="2">
        <v>6273506</v>
      </c>
      <c r="H2" s="2">
        <v>5523271</v>
      </c>
      <c r="I2" s="2">
        <v>4544412</v>
      </c>
      <c r="J2" s="2">
        <v>1297010</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12.75">
      <c r="A3" t="s">
        <v>86</v>
      </c>
      <c r="D3" s="2">
        <v>22376120</v>
      </c>
      <c r="E3" s="2">
        <v>1126061</v>
      </c>
      <c r="F3" s="2">
        <v>4486880</v>
      </c>
      <c r="G3" s="2">
        <v>5972510</v>
      </c>
      <c r="H3" s="2">
        <v>5240955</v>
      </c>
      <c r="I3" s="2">
        <v>4314052</v>
      </c>
      <c r="J3" s="2">
        <v>1235662</v>
      </c>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2.75">
      <c r="A4" t="s">
        <v>86</v>
      </c>
      <c r="B4" t="s">
        <v>87</v>
      </c>
      <c r="D4" s="2">
        <v>2168810</v>
      </c>
      <c r="E4" s="2">
        <v>47847</v>
      </c>
      <c r="F4" s="2">
        <v>613295</v>
      </c>
      <c r="G4" s="2">
        <v>699622</v>
      </c>
      <c r="H4" s="2">
        <v>441065</v>
      </c>
      <c r="I4" s="2">
        <v>284889</v>
      </c>
      <c r="J4" s="2">
        <v>82092</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2.75">
      <c r="A5" t="s">
        <v>86</v>
      </c>
      <c r="B5" t="s">
        <v>88</v>
      </c>
      <c r="D5" s="2">
        <v>1636845</v>
      </c>
      <c r="E5" s="2">
        <v>72671</v>
      </c>
      <c r="F5" s="2">
        <v>331552</v>
      </c>
      <c r="G5" s="2">
        <v>444229</v>
      </c>
      <c r="H5" s="2">
        <v>387343</v>
      </c>
      <c r="I5" s="2">
        <v>304524</v>
      </c>
      <c r="J5" s="2">
        <v>96526</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2.75">
      <c r="A6" t="s">
        <v>86</v>
      </c>
      <c r="B6" t="s">
        <v>87</v>
      </c>
      <c r="C6" t="s">
        <v>89</v>
      </c>
      <c r="D6" s="2">
        <v>113152</v>
      </c>
      <c r="E6" s="2">
        <v>2432</v>
      </c>
      <c r="F6" s="2">
        <v>26320</v>
      </c>
      <c r="G6" s="2">
        <v>36997</v>
      </c>
      <c r="H6" s="2">
        <v>26211</v>
      </c>
      <c r="I6" s="2">
        <v>16559</v>
      </c>
      <c r="J6" s="2">
        <v>4633</v>
      </c>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2:52" ht="12.75">
      <c r="B7" t="s">
        <v>90</v>
      </c>
      <c r="D7" s="2">
        <v>304</v>
      </c>
      <c r="E7" s="2">
        <v>9</v>
      </c>
      <c r="F7" s="2">
        <v>66</v>
      </c>
      <c r="G7" s="2">
        <v>92</v>
      </c>
      <c r="H7" s="2">
        <v>71</v>
      </c>
      <c r="I7" s="2">
        <v>53</v>
      </c>
      <c r="J7" s="2">
        <v>13</v>
      </c>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2:29" ht="12.75">
      <c r="B8" t="s">
        <v>91</v>
      </c>
      <c r="D8" s="3">
        <v>237.35</v>
      </c>
      <c r="E8" s="3">
        <v>7.8</v>
      </c>
      <c r="F8" s="3">
        <v>52.95</v>
      </c>
      <c r="G8" s="3">
        <v>70.05</v>
      </c>
      <c r="H8" s="3">
        <v>53.9</v>
      </c>
      <c r="I8" s="3">
        <v>41.85</v>
      </c>
      <c r="J8" s="3">
        <v>10.8</v>
      </c>
      <c r="K8" s="3">
        <v>0</v>
      </c>
      <c r="L8" s="3">
        <v>0</v>
      </c>
      <c r="M8" s="3">
        <v>0</v>
      </c>
      <c r="N8" s="3">
        <v>0</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4" spans="1:22" ht="12.75">
      <c r="A14" t="s">
        <v>85</v>
      </c>
      <c r="D14" s="5">
        <f aca="true" t="shared" si="0" ref="D14:J20">D2/$D2*100</f>
        <v>100</v>
      </c>
      <c r="E14" s="5">
        <f t="shared" si="0"/>
        <v>5.033245708326881</v>
      </c>
      <c r="F14" s="5">
        <f t="shared" si="0"/>
        <v>20.00326234988133</v>
      </c>
      <c r="G14" s="5">
        <f t="shared" si="0"/>
        <v>26.662808174336988</v>
      </c>
      <c r="H14" s="5">
        <f t="shared" si="0"/>
        <v>23.474260671445666</v>
      </c>
      <c r="I14" s="5">
        <f t="shared" si="0"/>
        <v>19.314046311768106</v>
      </c>
      <c r="J14" s="5">
        <f t="shared" si="0"/>
        <v>5.512376784241031</v>
      </c>
      <c r="K14" s="5"/>
      <c r="L14" s="5"/>
      <c r="M14" s="5"/>
      <c r="N14" s="5"/>
      <c r="O14" s="5"/>
      <c r="P14" s="5"/>
      <c r="Q14" s="5"/>
      <c r="R14" s="5"/>
      <c r="S14" s="5"/>
      <c r="T14" s="5"/>
      <c r="U14" s="5"/>
      <c r="V14" s="5"/>
    </row>
    <row r="15" spans="1:22" ht="12.75">
      <c r="A15" t="s">
        <v>86</v>
      </c>
      <c r="D15" s="5">
        <f t="shared" si="0"/>
        <v>100</v>
      </c>
      <c r="E15" s="5">
        <f t="shared" si="0"/>
        <v>5.032422958046346</v>
      </c>
      <c r="F15" s="5">
        <f t="shared" si="0"/>
        <v>20.052091247276113</v>
      </c>
      <c r="G15" s="5">
        <f t="shared" si="0"/>
        <v>26.691446059459818</v>
      </c>
      <c r="H15" s="5">
        <f t="shared" si="0"/>
        <v>23.422090156827906</v>
      </c>
      <c r="I15" s="5">
        <f t="shared" si="0"/>
        <v>19.27971426681659</v>
      </c>
      <c r="J15" s="5">
        <f t="shared" si="0"/>
        <v>5.5222353115732306</v>
      </c>
      <c r="K15" s="5"/>
      <c r="L15" s="5"/>
      <c r="M15" s="5"/>
      <c r="N15" s="5"/>
      <c r="O15" s="5"/>
      <c r="P15" s="5"/>
      <c r="Q15" s="5"/>
      <c r="R15" s="5"/>
      <c r="S15" s="5"/>
      <c r="T15" s="5"/>
      <c r="U15" s="5"/>
      <c r="V15" s="5"/>
    </row>
    <row r="16" spans="1:22" ht="12.75">
      <c r="A16" t="s">
        <v>86</v>
      </c>
      <c r="B16" t="s">
        <v>87</v>
      </c>
      <c r="D16" s="5">
        <f t="shared" si="0"/>
        <v>100</v>
      </c>
      <c r="E16" s="5">
        <f t="shared" si="0"/>
        <v>2.2061406946666606</v>
      </c>
      <c r="F16" s="5">
        <f t="shared" si="0"/>
        <v>28.277949659029606</v>
      </c>
      <c r="G16" s="5">
        <f t="shared" si="0"/>
        <v>32.258335216086245</v>
      </c>
      <c r="H16" s="5">
        <f t="shared" si="0"/>
        <v>20.336728436331445</v>
      </c>
      <c r="I16" s="5">
        <f t="shared" si="0"/>
        <v>13.135728809808144</v>
      </c>
      <c r="J16" s="5">
        <f t="shared" si="0"/>
        <v>3.7851171840779045</v>
      </c>
      <c r="K16" s="5"/>
      <c r="L16" s="5"/>
      <c r="M16" s="5"/>
      <c r="N16" s="5"/>
      <c r="O16" s="5"/>
      <c r="P16" s="5"/>
      <c r="Q16" s="5"/>
      <c r="R16" s="5"/>
      <c r="S16" s="5"/>
      <c r="T16" s="5"/>
      <c r="U16" s="5"/>
      <c r="V16" s="5"/>
    </row>
    <row r="17" spans="1:22" ht="12.75">
      <c r="A17" t="s">
        <v>86</v>
      </c>
      <c r="B17" t="s">
        <v>88</v>
      </c>
      <c r="D17" s="5">
        <f t="shared" si="0"/>
        <v>100</v>
      </c>
      <c r="E17" s="5">
        <f t="shared" si="0"/>
        <v>4.439699543939713</v>
      </c>
      <c r="F17" s="5">
        <f t="shared" si="0"/>
        <v>20.255552602720478</v>
      </c>
      <c r="G17" s="5">
        <f t="shared" si="0"/>
        <v>27.139344287333255</v>
      </c>
      <c r="H17" s="5">
        <f t="shared" si="0"/>
        <v>23.66399995112549</v>
      </c>
      <c r="I17" s="5">
        <f t="shared" si="0"/>
        <v>18.604327227074037</v>
      </c>
      <c r="J17" s="5">
        <f t="shared" si="0"/>
        <v>5.897076387807031</v>
      </c>
      <c r="K17" s="5"/>
      <c r="L17" s="5"/>
      <c r="M17" s="5"/>
      <c r="N17" s="5"/>
      <c r="O17" s="5"/>
      <c r="P17" s="5"/>
      <c r="Q17" s="5"/>
      <c r="R17" s="5"/>
      <c r="S17" s="5"/>
      <c r="T17" s="5"/>
      <c r="U17" s="5"/>
      <c r="V17" s="5"/>
    </row>
    <row r="18" spans="1:22" ht="12.75">
      <c r="A18" t="s">
        <v>86</v>
      </c>
      <c r="B18" t="s">
        <v>87</v>
      </c>
      <c r="C18" t="s">
        <v>89</v>
      </c>
      <c r="D18" s="5">
        <f t="shared" si="0"/>
        <v>100</v>
      </c>
      <c r="E18" s="5">
        <f t="shared" si="0"/>
        <v>2.1493212669683257</v>
      </c>
      <c r="F18" s="5">
        <f t="shared" si="0"/>
        <v>23.26074660633484</v>
      </c>
      <c r="G18" s="5">
        <f t="shared" si="0"/>
        <v>32.69672652714932</v>
      </c>
      <c r="H18" s="5">
        <f t="shared" si="0"/>
        <v>23.16441600678733</v>
      </c>
      <c r="I18" s="5">
        <f t="shared" si="0"/>
        <v>14.634297228506787</v>
      </c>
      <c r="J18" s="5">
        <f t="shared" si="0"/>
        <v>4.0944923642533935</v>
      </c>
      <c r="K18" s="5"/>
      <c r="L18" s="5"/>
      <c r="M18" s="5"/>
      <c r="N18" s="5"/>
      <c r="O18" s="5"/>
      <c r="P18" s="5"/>
      <c r="Q18" s="5"/>
      <c r="R18" s="5"/>
      <c r="S18" s="5"/>
      <c r="T18" s="5"/>
      <c r="U18" s="5"/>
      <c r="V18" s="5"/>
    </row>
    <row r="19" spans="2:28" ht="12.75">
      <c r="B19" t="s">
        <v>90</v>
      </c>
      <c r="D19" s="5">
        <f t="shared" si="0"/>
        <v>100</v>
      </c>
      <c r="E19" s="5">
        <f t="shared" si="0"/>
        <v>2.9605263157894735</v>
      </c>
      <c r="F19" s="5">
        <f t="shared" si="0"/>
        <v>21.710526315789476</v>
      </c>
      <c r="G19" s="5">
        <f t="shared" si="0"/>
        <v>30.263157894736842</v>
      </c>
      <c r="H19" s="5">
        <f t="shared" si="0"/>
        <v>23.355263157894736</v>
      </c>
      <c r="I19" s="5">
        <f t="shared" si="0"/>
        <v>17.434210526315788</v>
      </c>
      <c r="J19" s="5">
        <f t="shared" si="0"/>
        <v>4.276315789473684</v>
      </c>
      <c r="K19" s="5"/>
      <c r="L19" s="5"/>
      <c r="M19" s="5"/>
      <c r="N19" s="5"/>
      <c r="O19" s="5"/>
      <c r="P19" s="5"/>
      <c r="Q19" s="5"/>
      <c r="R19" s="5"/>
      <c r="S19" s="5"/>
      <c r="T19" s="5"/>
      <c r="U19" s="5"/>
      <c r="V19" s="5"/>
      <c r="W19" s="5"/>
      <c r="X19" s="5"/>
      <c r="Y19" s="5"/>
      <c r="Z19" s="5"/>
      <c r="AA19" s="5"/>
      <c r="AB19" s="5"/>
    </row>
    <row r="20" spans="2:28" ht="12.75">
      <c r="B20" t="s">
        <v>91</v>
      </c>
      <c r="D20" s="5">
        <f t="shared" si="0"/>
        <v>100</v>
      </c>
      <c r="E20" s="5">
        <f t="shared" si="0"/>
        <v>3.286286075416052</v>
      </c>
      <c r="F20" s="5">
        <f t="shared" si="0"/>
        <v>22.308826627343585</v>
      </c>
      <c r="G20" s="5">
        <f t="shared" si="0"/>
        <v>29.513376869601853</v>
      </c>
      <c r="H20" s="5">
        <f t="shared" si="0"/>
        <v>22.709079418580156</v>
      </c>
      <c r="I20" s="5">
        <f t="shared" si="0"/>
        <v>17.63218875078997</v>
      </c>
      <c r="J20" s="5">
        <f t="shared" si="0"/>
        <v>4.550242258268381</v>
      </c>
      <c r="K20" s="5"/>
      <c r="L20" s="5"/>
      <c r="M20" s="5"/>
      <c r="N20" s="5"/>
      <c r="O20" s="5"/>
      <c r="P20" s="5"/>
      <c r="Q20" s="5"/>
      <c r="R20" s="5"/>
      <c r="S20" s="5"/>
      <c r="T20" s="5"/>
      <c r="U20" s="5"/>
      <c r="V20" s="5"/>
      <c r="W20" s="5"/>
      <c r="X20" s="5"/>
      <c r="Y20" s="5"/>
      <c r="Z20" s="5"/>
      <c r="AA20" s="5"/>
      <c r="AB20" s="5"/>
    </row>
    <row r="22" ht="12.75">
      <c r="B22" s="6" t="s">
        <v>99</v>
      </c>
    </row>
    <row r="24" spans="2:8" ht="71.25" customHeight="1">
      <c r="B24" s="61" t="s">
        <v>100</v>
      </c>
      <c r="C24" s="61"/>
      <c r="D24" s="61"/>
      <c r="E24" s="61"/>
      <c r="F24" s="61"/>
      <c r="G24" s="61"/>
      <c r="H24" s="61"/>
    </row>
  </sheetData>
  <mergeCells count="1">
    <mergeCell ref="B24:H2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29"/>
  <dimension ref="A1:AB20"/>
  <sheetViews>
    <sheetView workbookViewId="0" topLeftCell="A1">
      <pane ySplit="1" topLeftCell="BM2" activePane="bottomLeft" state="frozen"/>
      <selection pane="topLeft" activeCell="A1" sqref="A1"/>
      <selection pane="bottomLeft" activeCell="H28" sqref="H28"/>
    </sheetView>
  </sheetViews>
  <sheetFormatPr defaultColWidth="9.140625" defaultRowHeight="12.75"/>
  <cols>
    <col min="4" max="6" width="10.140625" style="0" bestFit="1" customWidth="1"/>
    <col min="7" max="22" width="9.28125" style="0" bestFit="1" customWidth="1"/>
  </cols>
  <sheetData>
    <row r="1" spans="1:8" s="1" customFormat="1" ht="89.25" customHeight="1">
      <c r="A1" s="1" t="s">
        <v>610</v>
      </c>
      <c r="D1" s="1" t="s">
        <v>611</v>
      </c>
      <c r="E1" s="1" t="s">
        <v>606</v>
      </c>
      <c r="F1" s="1" t="s">
        <v>607</v>
      </c>
      <c r="G1" s="1" t="s">
        <v>608</v>
      </c>
      <c r="H1" s="1" t="s">
        <v>609</v>
      </c>
    </row>
    <row r="2" spans="1:25" ht="12.75">
      <c r="A2" t="s">
        <v>119</v>
      </c>
      <c r="D2" s="2">
        <v>51107639</v>
      </c>
      <c r="E2" s="2">
        <v>27493246</v>
      </c>
      <c r="F2" s="2">
        <v>21521733</v>
      </c>
      <c r="G2" s="2">
        <v>1544145</v>
      </c>
      <c r="H2" s="2">
        <v>548515</v>
      </c>
      <c r="I2" s="2"/>
      <c r="J2" s="2"/>
      <c r="K2" s="2"/>
      <c r="L2" s="2"/>
      <c r="M2" s="2"/>
      <c r="N2" s="2"/>
      <c r="O2" s="2"/>
      <c r="P2" s="2"/>
      <c r="Q2" s="2"/>
      <c r="R2" s="2"/>
      <c r="S2" s="2"/>
      <c r="T2" s="2"/>
      <c r="U2" s="2"/>
      <c r="V2" s="2"/>
      <c r="W2" s="2"/>
      <c r="X2" s="2"/>
      <c r="Y2" s="2"/>
    </row>
    <row r="3" spans="1:25" ht="12.75">
      <c r="A3" t="s">
        <v>86</v>
      </c>
      <c r="D3" s="2">
        <v>48248150</v>
      </c>
      <c r="E3" s="2">
        <v>25880698</v>
      </c>
      <c r="F3" s="2">
        <v>20348763</v>
      </c>
      <c r="G3" s="2">
        <v>1483536</v>
      </c>
      <c r="H3" s="2">
        <v>535153</v>
      </c>
      <c r="I3" s="2"/>
      <c r="J3" s="2"/>
      <c r="K3" s="2"/>
      <c r="L3" s="2"/>
      <c r="M3" s="2"/>
      <c r="N3" s="2"/>
      <c r="O3" s="2"/>
      <c r="P3" s="2"/>
      <c r="Q3" s="2"/>
      <c r="R3" s="2"/>
      <c r="S3" s="2"/>
      <c r="T3" s="2"/>
      <c r="U3" s="2"/>
      <c r="V3" s="2"/>
      <c r="W3" s="2"/>
      <c r="X3" s="2"/>
      <c r="Y3" s="2"/>
    </row>
    <row r="4" spans="1:25" ht="12.75">
      <c r="A4" t="s">
        <v>86</v>
      </c>
      <c r="B4" t="s">
        <v>87</v>
      </c>
      <c r="D4" s="2">
        <v>2718392</v>
      </c>
      <c r="E4" s="2">
        <v>1109291</v>
      </c>
      <c r="F4" s="2">
        <v>1225994</v>
      </c>
      <c r="G4" s="2">
        <v>225077</v>
      </c>
      <c r="H4" s="2">
        <v>158030</v>
      </c>
      <c r="I4" s="2"/>
      <c r="J4" s="2"/>
      <c r="K4" s="2"/>
      <c r="L4" s="2"/>
      <c r="M4" s="2"/>
      <c r="N4" s="2"/>
      <c r="O4" s="2"/>
      <c r="P4" s="2"/>
      <c r="Q4" s="2"/>
      <c r="R4" s="2"/>
      <c r="S4" s="2"/>
      <c r="T4" s="2"/>
      <c r="U4" s="2"/>
      <c r="V4" s="2"/>
      <c r="W4" s="2"/>
      <c r="X4" s="2"/>
      <c r="Y4" s="2"/>
    </row>
    <row r="5" spans="1:25" ht="12.75">
      <c r="A5" t="s">
        <v>86</v>
      </c>
      <c r="B5" t="s">
        <v>88</v>
      </c>
      <c r="D5" s="2">
        <v>4360240</v>
      </c>
      <c r="E5" s="2">
        <v>1980871</v>
      </c>
      <c r="F5" s="2">
        <v>2050335</v>
      </c>
      <c r="G5" s="2">
        <v>221794</v>
      </c>
      <c r="H5" s="2">
        <v>107240</v>
      </c>
      <c r="I5" s="2"/>
      <c r="J5" s="2"/>
      <c r="K5" s="2"/>
      <c r="L5" s="2"/>
      <c r="M5" s="2"/>
      <c r="N5" s="2"/>
      <c r="O5" s="2"/>
      <c r="P5" s="2"/>
      <c r="Q5" s="2"/>
      <c r="R5" s="2"/>
      <c r="S5" s="2"/>
      <c r="T5" s="2"/>
      <c r="U5" s="2"/>
      <c r="V5" s="2"/>
      <c r="W5" s="2"/>
      <c r="X5" s="2"/>
      <c r="Y5" s="2"/>
    </row>
    <row r="6" spans="1:25" ht="12.75">
      <c r="A6" t="s">
        <v>86</v>
      </c>
      <c r="B6" t="s">
        <v>87</v>
      </c>
      <c r="C6" t="s">
        <v>89</v>
      </c>
      <c r="D6" s="2">
        <v>263098</v>
      </c>
      <c r="E6" s="2">
        <v>115187</v>
      </c>
      <c r="F6" s="2">
        <v>119267</v>
      </c>
      <c r="G6" s="2">
        <v>17398</v>
      </c>
      <c r="H6" s="2">
        <v>11246</v>
      </c>
      <c r="I6" s="2"/>
      <c r="J6" s="2"/>
      <c r="K6" s="2"/>
      <c r="L6" s="2"/>
      <c r="M6" s="2"/>
      <c r="N6" s="2"/>
      <c r="O6" s="2"/>
      <c r="P6" s="2"/>
      <c r="Q6" s="2"/>
      <c r="R6" s="2"/>
      <c r="S6" s="2"/>
      <c r="T6" s="2"/>
      <c r="U6" s="2"/>
      <c r="V6" s="2"/>
      <c r="W6" s="2"/>
      <c r="X6" s="2"/>
      <c r="Y6" s="2"/>
    </row>
    <row r="7" spans="2:25" ht="12.75">
      <c r="B7" t="s">
        <v>90</v>
      </c>
      <c r="D7" s="2">
        <v>3233</v>
      </c>
      <c r="E7" s="2">
        <v>1149</v>
      </c>
      <c r="F7" s="2">
        <v>1549</v>
      </c>
      <c r="G7" s="2">
        <v>314</v>
      </c>
      <c r="H7" s="2">
        <v>221</v>
      </c>
      <c r="I7" s="2"/>
      <c r="J7" s="2"/>
      <c r="K7" s="2"/>
      <c r="L7" s="2"/>
      <c r="M7" s="2"/>
      <c r="N7" s="2"/>
      <c r="O7" s="2"/>
      <c r="P7" s="2"/>
      <c r="Q7" s="2"/>
      <c r="R7" s="2"/>
      <c r="S7" s="2"/>
      <c r="T7" s="2"/>
      <c r="U7" s="2"/>
      <c r="V7" s="2"/>
      <c r="W7" s="2"/>
      <c r="X7" s="2"/>
      <c r="Y7" s="2"/>
    </row>
    <row r="8" spans="1:28" ht="12.75">
      <c r="A8" t="s">
        <v>91</v>
      </c>
      <c r="D8" s="3">
        <v>2757.75</v>
      </c>
      <c r="E8" s="3">
        <v>948.45</v>
      </c>
      <c r="F8" s="3">
        <v>1324.2</v>
      </c>
      <c r="G8" s="3">
        <v>288.25</v>
      </c>
      <c r="H8" s="3">
        <v>196.85</v>
      </c>
      <c r="I8" s="3">
        <v>0</v>
      </c>
      <c r="J8" s="3">
        <v>0</v>
      </c>
      <c r="K8" s="3">
        <v>0</v>
      </c>
      <c r="L8" s="3">
        <v>0</v>
      </c>
      <c r="M8" s="3">
        <v>0</v>
      </c>
      <c r="N8" s="3">
        <v>0</v>
      </c>
      <c r="O8" s="3">
        <v>0</v>
      </c>
      <c r="P8" s="3">
        <v>0</v>
      </c>
      <c r="Q8" s="3">
        <v>0</v>
      </c>
      <c r="R8" s="3">
        <v>0</v>
      </c>
      <c r="S8" s="3">
        <v>0</v>
      </c>
      <c r="T8" s="3">
        <v>0</v>
      </c>
      <c r="U8" s="3">
        <v>0</v>
      </c>
      <c r="V8" s="3">
        <v>0</v>
      </c>
      <c r="W8" s="3">
        <v>0</v>
      </c>
      <c r="X8" s="3">
        <v>0</v>
      </c>
      <c r="Y8" s="3">
        <v>0</v>
      </c>
      <c r="Z8" s="3">
        <v>0</v>
      </c>
      <c r="AA8" s="3">
        <v>0</v>
      </c>
      <c r="AB8" s="3">
        <v>0</v>
      </c>
    </row>
    <row r="14" spans="1:22" ht="12.75">
      <c r="A14" t="s">
        <v>119</v>
      </c>
      <c r="D14" s="5">
        <f aca="true" t="shared" si="0" ref="D14:H20">D2/$D2*100</f>
        <v>100</v>
      </c>
      <c r="E14" s="5">
        <f t="shared" si="0"/>
        <v>53.794787898537045</v>
      </c>
      <c r="F14" s="5">
        <f t="shared" si="0"/>
        <v>42.11059916111562</v>
      </c>
      <c r="G14" s="5">
        <f t="shared" si="0"/>
        <v>3.0213585096349296</v>
      </c>
      <c r="H14" s="5">
        <f t="shared" si="0"/>
        <v>1.073254430712403</v>
      </c>
      <c r="I14" s="5"/>
      <c r="J14" s="5"/>
      <c r="K14" s="5"/>
      <c r="L14" s="5"/>
      <c r="M14" s="5"/>
      <c r="N14" s="5"/>
      <c r="O14" s="5"/>
      <c r="P14" s="5"/>
      <c r="Q14" s="5"/>
      <c r="R14" s="5"/>
      <c r="S14" s="5"/>
      <c r="T14" s="5"/>
      <c r="U14" s="5"/>
      <c r="V14" s="5"/>
    </row>
    <row r="15" spans="1:22" ht="12.75">
      <c r="A15" t="s">
        <v>86</v>
      </c>
      <c r="D15" s="5">
        <f t="shared" si="0"/>
        <v>100</v>
      </c>
      <c r="E15" s="5">
        <f t="shared" si="0"/>
        <v>53.6408090258383</v>
      </c>
      <c r="F15" s="5">
        <f t="shared" si="0"/>
        <v>42.1752191534805</v>
      </c>
      <c r="G15" s="5">
        <f t="shared" si="0"/>
        <v>3.074803904398407</v>
      </c>
      <c r="H15" s="5">
        <f t="shared" si="0"/>
        <v>1.1091679162828005</v>
      </c>
      <c r="I15" s="5"/>
      <c r="J15" s="5"/>
      <c r="K15" s="5"/>
      <c r="L15" s="5"/>
      <c r="M15" s="5"/>
      <c r="N15" s="5"/>
      <c r="O15" s="5"/>
      <c r="P15" s="5"/>
      <c r="Q15" s="5"/>
      <c r="R15" s="5"/>
      <c r="S15" s="5"/>
      <c r="T15" s="5"/>
      <c r="U15" s="5"/>
      <c r="V15" s="5"/>
    </row>
    <row r="16" spans="1:22" ht="12.75">
      <c r="A16" t="s">
        <v>86</v>
      </c>
      <c r="B16" t="s">
        <v>87</v>
      </c>
      <c r="D16" s="5">
        <f t="shared" si="0"/>
        <v>100</v>
      </c>
      <c r="E16" s="5">
        <f t="shared" si="0"/>
        <v>40.8068814210754</v>
      </c>
      <c r="F16" s="5">
        <f t="shared" si="0"/>
        <v>45.099970865129094</v>
      </c>
      <c r="G16" s="5">
        <f t="shared" si="0"/>
        <v>8.279784519671923</v>
      </c>
      <c r="H16" s="5">
        <f t="shared" si="0"/>
        <v>5.8133631941235855</v>
      </c>
      <c r="I16" s="5"/>
      <c r="J16" s="5"/>
      <c r="K16" s="5"/>
      <c r="L16" s="5"/>
      <c r="M16" s="5"/>
      <c r="N16" s="5"/>
      <c r="O16" s="5"/>
      <c r="P16" s="5"/>
      <c r="Q16" s="5"/>
      <c r="R16" s="5"/>
      <c r="S16" s="5"/>
      <c r="T16" s="5"/>
      <c r="U16" s="5"/>
      <c r="V16" s="5"/>
    </row>
    <row r="17" spans="1:22" ht="12.75">
      <c r="A17" t="s">
        <v>86</v>
      </c>
      <c r="B17" t="s">
        <v>88</v>
      </c>
      <c r="D17" s="5">
        <f t="shared" si="0"/>
        <v>100</v>
      </c>
      <c r="E17" s="5">
        <f t="shared" si="0"/>
        <v>45.43032034933857</v>
      </c>
      <c r="F17" s="5">
        <f t="shared" si="0"/>
        <v>47.02344366365154</v>
      </c>
      <c r="G17" s="5">
        <f t="shared" si="0"/>
        <v>5.086738344678275</v>
      </c>
      <c r="H17" s="5">
        <f t="shared" si="0"/>
        <v>2.459497642331615</v>
      </c>
      <c r="I17" s="5"/>
      <c r="J17" s="5"/>
      <c r="K17" s="5"/>
      <c r="L17" s="5"/>
      <c r="M17" s="5"/>
      <c r="N17" s="5"/>
      <c r="O17" s="5"/>
      <c r="P17" s="5"/>
      <c r="Q17" s="5"/>
      <c r="R17" s="5"/>
      <c r="S17" s="5"/>
      <c r="T17" s="5"/>
      <c r="U17" s="5"/>
      <c r="V17" s="5"/>
    </row>
    <row r="18" spans="1:22" ht="12.75">
      <c r="A18" t="s">
        <v>86</v>
      </c>
      <c r="B18" t="s">
        <v>87</v>
      </c>
      <c r="C18" t="s">
        <v>89</v>
      </c>
      <c r="D18" s="5">
        <f t="shared" si="0"/>
        <v>100</v>
      </c>
      <c r="E18" s="5">
        <f t="shared" si="0"/>
        <v>43.78102456119013</v>
      </c>
      <c r="F18" s="5">
        <f t="shared" si="0"/>
        <v>45.331777512561864</v>
      </c>
      <c r="G18" s="5">
        <f t="shared" si="0"/>
        <v>6.612745060775832</v>
      </c>
      <c r="H18" s="5">
        <f t="shared" si="0"/>
        <v>4.274452865472181</v>
      </c>
      <c r="I18" s="5"/>
      <c r="J18" s="5"/>
      <c r="K18" s="5"/>
      <c r="L18" s="5"/>
      <c r="M18" s="5"/>
      <c r="N18" s="5"/>
      <c r="O18" s="5"/>
      <c r="P18" s="5"/>
      <c r="Q18" s="5"/>
      <c r="R18" s="5"/>
      <c r="S18" s="5"/>
      <c r="T18" s="5"/>
      <c r="U18" s="5"/>
      <c r="V18" s="5"/>
    </row>
    <row r="19" spans="2:8" ht="12.75">
      <c r="B19" t="s">
        <v>90</v>
      </c>
      <c r="D19" s="5">
        <f t="shared" si="0"/>
        <v>100</v>
      </c>
      <c r="E19" s="5">
        <f t="shared" si="0"/>
        <v>35.5397463656047</v>
      </c>
      <c r="F19" s="5">
        <f t="shared" si="0"/>
        <v>47.91215589236003</v>
      </c>
      <c r="G19" s="5">
        <f t="shared" si="0"/>
        <v>9.712341478502937</v>
      </c>
      <c r="H19" s="5">
        <f t="shared" si="0"/>
        <v>6.835756263532324</v>
      </c>
    </row>
    <row r="20" spans="1:8" ht="12.75">
      <c r="A20" t="s">
        <v>91</v>
      </c>
      <c r="D20" s="5">
        <f t="shared" si="0"/>
        <v>100</v>
      </c>
      <c r="E20" s="5">
        <f t="shared" si="0"/>
        <v>34.39216752787599</v>
      </c>
      <c r="F20" s="5">
        <f t="shared" si="0"/>
        <v>48.01740549360892</v>
      </c>
      <c r="G20" s="5">
        <f t="shared" si="0"/>
        <v>10.452361526606834</v>
      </c>
      <c r="H20" s="5">
        <f t="shared" si="0"/>
        <v>7.1380654519082585</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AB25"/>
  <sheetViews>
    <sheetView workbookViewId="0" topLeftCell="A1">
      <pane ySplit="1" topLeftCell="BM2" activePane="bottomLeft" state="frozen"/>
      <selection pane="topLeft" activeCell="A1" sqref="A1"/>
      <selection pane="bottomLeft" activeCell="H21" sqref="H21"/>
    </sheetView>
  </sheetViews>
  <sheetFormatPr defaultColWidth="9.140625" defaultRowHeight="12.75"/>
  <cols>
    <col min="4" max="6" width="10.140625" style="0" bestFit="1" customWidth="1"/>
  </cols>
  <sheetData>
    <row r="1" spans="1:6" s="1" customFormat="1" ht="89.25" customHeight="1">
      <c r="A1" s="1" t="s">
        <v>612</v>
      </c>
      <c r="D1" s="1" t="s">
        <v>73</v>
      </c>
      <c r="E1" s="1" t="s">
        <v>613</v>
      </c>
      <c r="F1" s="1" t="s">
        <v>614</v>
      </c>
    </row>
    <row r="2" spans="1:15" ht="12.75">
      <c r="A2" t="s">
        <v>119</v>
      </c>
      <c r="D2" s="2">
        <v>52041916</v>
      </c>
      <c r="E2" s="2">
        <v>25325926</v>
      </c>
      <c r="F2" s="2">
        <v>26715990</v>
      </c>
      <c r="G2" s="2"/>
      <c r="H2" s="2"/>
      <c r="I2" s="2"/>
      <c r="J2" s="2"/>
      <c r="K2" s="2"/>
      <c r="L2" s="2"/>
      <c r="M2" s="2"/>
      <c r="N2" s="2"/>
      <c r="O2" s="2"/>
    </row>
    <row r="3" spans="1:15" ht="12.75">
      <c r="A3" t="s">
        <v>86</v>
      </c>
      <c r="D3" s="2">
        <v>49138831</v>
      </c>
      <c r="E3" s="2">
        <v>23922144</v>
      </c>
      <c r="F3" s="2">
        <v>25216687</v>
      </c>
      <c r="G3" s="2"/>
      <c r="H3" s="2"/>
      <c r="I3" s="2"/>
      <c r="J3" s="2"/>
      <c r="K3" s="2"/>
      <c r="L3" s="2"/>
      <c r="M3" s="2"/>
      <c r="N3" s="2"/>
      <c r="O3" s="2"/>
    </row>
    <row r="4" spans="1:15" ht="12.75">
      <c r="A4" t="s">
        <v>86</v>
      </c>
      <c r="B4" t="s">
        <v>87</v>
      </c>
      <c r="D4" s="2">
        <v>2766114</v>
      </c>
      <c r="E4" s="2">
        <v>1340627</v>
      </c>
      <c r="F4" s="2">
        <v>1425487</v>
      </c>
      <c r="G4" s="2"/>
      <c r="H4" s="2"/>
      <c r="I4" s="2"/>
      <c r="J4" s="2"/>
      <c r="K4" s="2"/>
      <c r="L4" s="2"/>
      <c r="M4" s="2"/>
      <c r="N4" s="2"/>
      <c r="O4" s="2"/>
    </row>
    <row r="5" spans="1:15" ht="12.75">
      <c r="A5" t="s">
        <v>86</v>
      </c>
      <c r="B5" t="s">
        <v>88</v>
      </c>
      <c r="D5" s="2">
        <v>4405977</v>
      </c>
      <c r="E5" s="2">
        <v>2128166</v>
      </c>
      <c r="F5" s="2">
        <v>2277811</v>
      </c>
      <c r="G5" s="2"/>
      <c r="H5" s="2"/>
      <c r="I5" s="2"/>
      <c r="J5" s="2"/>
      <c r="K5" s="2"/>
      <c r="L5" s="2"/>
      <c r="M5" s="2"/>
      <c r="N5" s="2"/>
      <c r="O5" s="2"/>
    </row>
    <row r="6" spans="1:15" ht="12.75">
      <c r="A6" t="s">
        <v>86</v>
      </c>
      <c r="B6" t="s">
        <v>87</v>
      </c>
      <c r="C6" t="s">
        <v>89</v>
      </c>
      <c r="D6" s="2">
        <v>266169</v>
      </c>
      <c r="E6" s="2">
        <v>131152</v>
      </c>
      <c r="F6" s="2">
        <v>135017</v>
      </c>
      <c r="G6" s="2"/>
      <c r="H6" s="2"/>
      <c r="I6" s="2"/>
      <c r="J6" s="2"/>
      <c r="K6" s="2"/>
      <c r="L6" s="2"/>
      <c r="M6" s="2"/>
      <c r="N6" s="2"/>
      <c r="O6" s="2"/>
    </row>
    <row r="7" spans="2:15" ht="12.75">
      <c r="B7" t="s">
        <v>402</v>
      </c>
      <c r="D7" s="2">
        <v>3252</v>
      </c>
      <c r="E7" s="2">
        <v>1513</v>
      </c>
      <c r="F7" s="2">
        <v>1739</v>
      </c>
      <c r="G7" s="2"/>
      <c r="H7" s="2"/>
      <c r="I7" s="2"/>
      <c r="J7" s="2"/>
      <c r="K7" s="2"/>
      <c r="L7" s="2"/>
      <c r="M7" s="2"/>
      <c r="N7" s="2"/>
      <c r="O7" s="2"/>
    </row>
    <row r="8" spans="1:28" ht="12.75">
      <c r="A8" t="s">
        <v>91</v>
      </c>
      <c r="D8" s="3">
        <v>2762.5</v>
      </c>
      <c r="E8" s="3">
        <v>1282.7</v>
      </c>
      <c r="F8" s="3">
        <v>1479.8</v>
      </c>
      <c r="G8" s="3">
        <v>0</v>
      </c>
      <c r="H8" s="3">
        <v>0</v>
      </c>
      <c r="I8" s="3">
        <v>0</v>
      </c>
      <c r="J8" s="3">
        <v>0</v>
      </c>
      <c r="K8" s="3">
        <v>0</v>
      </c>
      <c r="L8" s="3">
        <v>0</v>
      </c>
      <c r="M8" s="3">
        <v>0</v>
      </c>
      <c r="N8" s="3">
        <v>0</v>
      </c>
      <c r="O8" s="3">
        <v>0</v>
      </c>
      <c r="P8" s="3">
        <v>0</v>
      </c>
      <c r="Q8" s="3">
        <v>0</v>
      </c>
      <c r="R8" s="3">
        <v>0</v>
      </c>
      <c r="S8" s="3">
        <v>0</v>
      </c>
      <c r="T8" s="3">
        <v>0</v>
      </c>
      <c r="U8" s="3">
        <v>0</v>
      </c>
      <c r="V8" s="3">
        <v>0</v>
      </c>
      <c r="W8" s="3">
        <v>0</v>
      </c>
      <c r="X8" s="3">
        <v>0</v>
      </c>
      <c r="Y8" s="3">
        <v>0</v>
      </c>
      <c r="Z8" s="3">
        <v>0</v>
      </c>
      <c r="AA8" s="3">
        <v>0</v>
      </c>
      <c r="AB8" s="3">
        <v>0</v>
      </c>
    </row>
    <row r="11" ht="12.75">
      <c r="A11" s="4" t="s">
        <v>92</v>
      </c>
    </row>
    <row r="14" spans="1:22" ht="12.75">
      <c r="A14" t="s">
        <v>119</v>
      </c>
      <c r="D14" s="5">
        <f aca="true" t="shared" si="0" ref="D14:F20">D2/$D2*100</f>
        <v>100</v>
      </c>
      <c r="E14" s="5">
        <f t="shared" si="0"/>
        <v>48.66447653464565</v>
      </c>
      <c r="F14" s="5">
        <f t="shared" si="0"/>
        <v>51.33552346535435</v>
      </c>
      <c r="G14" s="5"/>
      <c r="H14" s="5"/>
      <c r="I14" s="5"/>
      <c r="J14" s="5"/>
      <c r="K14" s="5"/>
      <c r="L14" s="5"/>
      <c r="M14" s="5"/>
      <c r="N14" s="5"/>
      <c r="O14" s="5"/>
      <c r="P14" s="5"/>
      <c r="Q14" s="5"/>
      <c r="R14" s="5"/>
      <c r="S14" s="5"/>
      <c r="T14" s="5"/>
      <c r="U14" s="5"/>
      <c r="V14" s="5"/>
    </row>
    <row r="15" spans="1:22" ht="12.75">
      <c r="A15" t="s">
        <v>86</v>
      </c>
      <c r="D15" s="5">
        <f t="shared" si="0"/>
        <v>100</v>
      </c>
      <c r="E15" s="5">
        <f t="shared" si="0"/>
        <v>48.68276984448409</v>
      </c>
      <c r="F15" s="5">
        <f t="shared" si="0"/>
        <v>51.317230155515915</v>
      </c>
      <c r="G15" s="5"/>
      <c r="H15" s="5"/>
      <c r="I15" s="5"/>
      <c r="J15" s="5"/>
      <c r="K15" s="5"/>
      <c r="L15" s="5"/>
      <c r="M15" s="5"/>
      <c r="N15" s="5"/>
      <c r="O15" s="5"/>
      <c r="P15" s="5"/>
      <c r="Q15" s="5"/>
      <c r="R15" s="5"/>
      <c r="S15" s="5"/>
      <c r="T15" s="5"/>
      <c r="U15" s="5"/>
      <c r="V15" s="5"/>
    </row>
    <row r="16" spans="1:22" ht="12.75">
      <c r="A16" t="s">
        <v>86</v>
      </c>
      <c r="B16" t="s">
        <v>87</v>
      </c>
      <c r="D16" s="5">
        <f t="shared" si="0"/>
        <v>100</v>
      </c>
      <c r="E16" s="5">
        <f t="shared" si="0"/>
        <v>48.46607912761369</v>
      </c>
      <c r="F16" s="5">
        <f t="shared" si="0"/>
        <v>51.53392087238632</v>
      </c>
      <c r="G16" s="5"/>
      <c r="H16" s="5"/>
      <c r="I16" s="5"/>
      <c r="J16" s="5"/>
      <c r="K16" s="5"/>
      <c r="L16" s="5"/>
      <c r="M16" s="5"/>
      <c r="N16" s="5"/>
      <c r="O16" s="5"/>
      <c r="P16" s="5"/>
      <c r="Q16" s="5"/>
      <c r="R16" s="5"/>
      <c r="S16" s="5"/>
      <c r="T16" s="5"/>
      <c r="U16" s="5"/>
      <c r="V16" s="5"/>
    </row>
    <row r="17" spans="1:22" ht="12.75">
      <c r="A17" t="s">
        <v>86</v>
      </c>
      <c r="B17" t="s">
        <v>88</v>
      </c>
      <c r="D17" s="5">
        <f t="shared" si="0"/>
        <v>100</v>
      </c>
      <c r="E17" s="5">
        <f t="shared" si="0"/>
        <v>48.30179549280443</v>
      </c>
      <c r="F17" s="5">
        <f t="shared" si="0"/>
        <v>51.69820450719557</v>
      </c>
      <c r="G17" s="5"/>
      <c r="H17" s="5"/>
      <c r="I17" s="5"/>
      <c r="J17" s="5"/>
      <c r="K17" s="5"/>
      <c r="L17" s="5"/>
      <c r="M17" s="5"/>
      <c r="N17" s="5"/>
      <c r="O17" s="5"/>
      <c r="P17" s="5"/>
      <c r="Q17" s="5"/>
      <c r="R17" s="5"/>
      <c r="S17" s="5"/>
      <c r="T17" s="5"/>
      <c r="U17" s="5"/>
      <c r="V17" s="5"/>
    </row>
    <row r="18" spans="1:22" ht="12.75">
      <c r="A18" t="s">
        <v>86</v>
      </c>
      <c r="B18" t="s">
        <v>87</v>
      </c>
      <c r="C18" t="s">
        <v>89</v>
      </c>
      <c r="D18" s="5">
        <f t="shared" si="0"/>
        <v>100</v>
      </c>
      <c r="E18" s="5">
        <f t="shared" si="0"/>
        <v>49.27395752322772</v>
      </c>
      <c r="F18" s="5">
        <f t="shared" si="0"/>
        <v>50.72604247677228</v>
      </c>
      <c r="G18" s="5"/>
      <c r="H18" s="5"/>
      <c r="I18" s="5"/>
      <c r="J18" s="5"/>
      <c r="K18" s="5"/>
      <c r="L18" s="5"/>
      <c r="M18" s="5"/>
      <c r="N18" s="5"/>
      <c r="O18" s="5"/>
      <c r="P18" s="5"/>
      <c r="Q18" s="5"/>
      <c r="R18" s="5"/>
      <c r="S18" s="5"/>
      <c r="T18" s="5"/>
      <c r="U18" s="5"/>
      <c r="V18" s="5"/>
    </row>
    <row r="19" spans="2:6" ht="12.75">
      <c r="B19" t="s">
        <v>402</v>
      </c>
      <c r="D19" s="5">
        <f t="shared" si="0"/>
        <v>100</v>
      </c>
      <c r="E19" s="5">
        <f t="shared" si="0"/>
        <v>46.52521525215253</v>
      </c>
      <c r="F19" s="5">
        <f t="shared" si="0"/>
        <v>53.47478474784748</v>
      </c>
    </row>
    <row r="20" spans="1:6" ht="12.75">
      <c r="A20" t="s">
        <v>91</v>
      </c>
      <c r="D20" s="5">
        <f t="shared" si="0"/>
        <v>100</v>
      </c>
      <c r="E20" s="5">
        <f t="shared" si="0"/>
        <v>46.43257918552036</v>
      </c>
      <c r="F20" s="5">
        <f t="shared" si="0"/>
        <v>53.56742081447964</v>
      </c>
    </row>
    <row r="25" ht="12.75">
      <c r="D25" s="2"/>
    </row>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sheetPr codeName="Sheet30"/>
  <dimension ref="A1:Z19"/>
  <sheetViews>
    <sheetView workbookViewId="0" topLeftCell="A1">
      <pane ySplit="1" topLeftCell="BM2" activePane="bottomLeft" state="frozen"/>
      <selection pane="topLeft" activeCell="A1" sqref="A1"/>
      <selection pane="bottomLeft" activeCell="G1" sqref="G1:G8"/>
    </sheetView>
  </sheetViews>
  <sheetFormatPr defaultColWidth="9.140625" defaultRowHeight="12.75"/>
  <cols>
    <col min="5" max="6" width="10.140625" style="0" bestFit="1" customWidth="1"/>
    <col min="7" max="23" width="9.28125" style="0" bestFit="1" customWidth="1"/>
  </cols>
  <sheetData>
    <row r="1" spans="1:7" s="1" customFormat="1" ht="89.25" customHeight="1">
      <c r="A1" s="1" t="s">
        <v>615</v>
      </c>
      <c r="E1" s="1" t="s">
        <v>73</v>
      </c>
      <c r="F1" s="1" t="s">
        <v>616</v>
      </c>
      <c r="G1" s="1" t="s">
        <v>617</v>
      </c>
    </row>
    <row r="2" spans="1:26" ht="12.75">
      <c r="A2" t="s">
        <v>119</v>
      </c>
      <c r="E2" s="2">
        <v>52041916</v>
      </c>
      <c r="F2" s="2">
        <v>15102075</v>
      </c>
      <c r="G2" s="2">
        <v>3.45</v>
      </c>
      <c r="H2" s="2"/>
      <c r="I2" s="2"/>
      <c r="J2" s="2"/>
      <c r="K2" s="2"/>
      <c r="L2" s="2"/>
      <c r="M2" s="2"/>
      <c r="N2" s="2"/>
      <c r="O2" s="2"/>
      <c r="P2" s="2"/>
      <c r="Q2" s="2"/>
      <c r="R2" s="2"/>
      <c r="S2" s="2"/>
      <c r="T2" s="2"/>
      <c r="U2" s="2"/>
      <c r="V2" s="2"/>
      <c r="W2" s="2"/>
      <c r="X2" s="2"/>
      <c r="Y2" s="2"/>
      <c r="Z2" s="2"/>
    </row>
    <row r="3" spans="1:26" ht="12.75">
      <c r="A3" t="s">
        <v>119</v>
      </c>
      <c r="B3" t="s">
        <v>86</v>
      </c>
      <c r="E3" s="2">
        <v>49138831</v>
      </c>
      <c r="F3" s="2">
        <v>13027872</v>
      </c>
      <c r="G3" s="2">
        <v>3.77</v>
      </c>
      <c r="H3" s="2"/>
      <c r="I3" s="2"/>
      <c r="J3" s="2"/>
      <c r="K3" s="2"/>
      <c r="L3" s="2"/>
      <c r="M3" s="2"/>
      <c r="N3" s="2"/>
      <c r="O3" s="2"/>
      <c r="P3" s="2"/>
      <c r="Q3" s="2"/>
      <c r="R3" s="2"/>
      <c r="S3" s="2"/>
      <c r="T3" s="2"/>
      <c r="U3" s="2"/>
      <c r="V3" s="2"/>
      <c r="W3" s="2"/>
      <c r="X3" s="2"/>
      <c r="Y3" s="2"/>
      <c r="Z3" s="2"/>
    </row>
    <row r="4" spans="1:26" ht="12.75">
      <c r="A4" t="s">
        <v>119</v>
      </c>
      <c r="B4" t="s">
        <v>86</v>
      </c>
      <c r="C4" t="s">
        <v>87</v>
      </c>
      <c r="E4" s="2">
        <v>2766114</v>
      </c>
      <c r="F4" s="2">
        <v>31929</v>
      </c>
      <c r="G4" s="2">
        <v>86.63</v>
      </c>
      <c r="H4" s="2"/>
      <c r="I4" s="2"/>
      <c r="J4" s="2"/>
      <c r="K4" s="2"/>
      <c r="L4" s="2"/>
      <c r="M4" s="2"/>
      <c r="N4" s="2"/>
      <c r="O4" s="2"/>
      <c r="P4" s="2"/>
      <c r="Q4" s="2"/>
      <c r="R4" s="2"/>
      <c r="S4" s="2"/>
      <c r="T4" s="2"/>
      <c r="U4" s="2"/>
      <c r="V4" s="2"/>
      <c r="W4" s="2"/>
      <c r="X4" s="2"/>
      <c r="Y4" s="2"/>
      <c r="Z4" s="2"/>
    </row>
    <row r="5" spans="1:26" ht="12.75">
      <c r="A5" t="s">
        <v>119</v>
      </c>
      <c r="B5" t="s">
        <v>86</v>
      </c>
      <c r="C5" t="s">
        <v>88</v>
      </c>
      <c r="E5" s="2">
        <v>4405977</v>
      </c>
      <c r="F5" s="2">
        <v>125276</v>
      </c>
      <c r="G5" s="2">
        <v>35.17</v>
      </c>
      <c r="H5" s="2"/>
      <c r="I5" s="2"/>
      <c r="J5" s="2"/>
      <c r="K5" s="2"/>
      <c r="L5" s="2"/>
      <c r="M5" s="2"/>
      <c r="N5" s="2"/>
      <c r="O5" s="2"/>
      <c r="P5" s="2"/>
      <c r="Q5" s="2"/>
      <c r="R5" s="2"/>
      <c r="S5" s="2"/>
      <c r="T5" s="2"/>
      <c r="U5" s="2"/>
      <c r="V5" s="2"/>
      <c r="W5" s="2"/>
      <c r="X5" s="2"/>
      <c r="Y5" s="2"/>
      <c r="Z5" s="2"/>
    </row>
    <row r="6" spans="1:26" ht="12.75">
      <c r="A6" t="s">
        <v>119</v>
      </c>
      <c r="B6" t="s">
        <v>86</v>
      </c>
      <c r="C6" t="s">
        <v>87</v>
      </c>
      <c r="D6" t="s">
        <v>89</v>
      </c>
      <c r="E6" s="2">
        <v>266169</v>
      </c>
      <c r="F6" s="2">
        <v>2682</v>
      </c>
      <c r="G6" s="2">
        <v>99.24</v>
      </c>
      <c r="H6" s="2"/>
      <c r="I6" s="2"/>
      <c r="J6" s="2"/>
      <c r="K6" s="2"/>
      <c r="L6" s="2"/>
      <c r="M6" s="2"/>
      <c r="N6" s="2"/>
      <c r="O6" s="2"/>
      <c r="P6" s="2"/>
      <c r="Q6" s="2"/>
      <c r="R6" s="2"/>
      <c r="S6" s="2"/>
      <c r="T6" s="2"/>
      <c r="U6" s="2"/>
      <c r="V6" s="2"/>
      <c r="W6" s="2"/>
      <c r="X6" s="2"/>
      <c r="Y6" s="2"/>
      <c r="Z6" s="2"/>
    </row>
    <row r="7" spans="3:26" ht="12.75">
      <c r="C7" t="s">
        <v>90</v>
      </c>
      <c r="E7" s="2">
        <v>3252</v>
      </c>
      <c r="F7" s="2">
        <v>32</v>
      </c>
      <c r="G7" s="2">
        <f>E7/F7</f>
        <v>101.625</v>
      </c>
      <c r="H7" s="2"/>
      <c r="I7" s="2"/>
      <c r="J7" s="2"/>
      <c r="K7" s="2"/>
      <c r="L7" s="2"/>
      <c r="M7" s="2"/>
      <c r="N7" s="2"/>
      <c r="O7" s="2"/>
      <c r="P7" s="2"/>
      <c r="Q7" s="2"/>
      <c r="R7" s="2"/>
      <c r="S7" s="2"/>
      <c r="T7" s="2"/>
      <c r="U7" s="2"/>
      <c r="V7" s="2"/>
      <c r="W7" s="2"/>
      <c r="X7" s="2"/>
      <c r="Y7" s="2"/>
      <c r="Z7" s="2"/>
    </row>
    <row r="8" spans="3:7" ht="12.75">
      <c r="C8" t="s">
        <v>618</v>
      </c>
      <c r="E8" s="23">
        <v>2762.5</v>
      </c>
      <c r="F8" s="23">
        <v>27.05</v>
      </c>
      <c r="G8" s="23">
        <v>102.12569316081331</v>
      </c>
    </row>
    <row r="11" ht="12.75">
      <c r="A11" s="4"/>
    </row>
    <row r="14" spans="5:23" ht="12.75">
      <c r="E14" s="5"/>
      <c r="F14" s="5"/>
      <c r="G14" s="5"/>
      <c r="H14" s="5"/>
      <c r="I14" s="5"/>
      <c r="J14" s="5"/>
      <c r="K14" s="5"/>
      <c r="L14" s="5"/>
      <c r="M14" s="5"/>
      <c r="N14" s="5"/>
      <c r="O14" s="5"/>
      <c r="P14" s="5"/>
      <c r="Q14" s="5"/>
      <c r="R14" s="5"/>
      <c r="S14" s="5"/>
      <c r="T14" s="5"/>
      <c r="U14" s="5"/>
      <c r="V14" s="5"/>
      <c r="W14" s="5"/>
    </row>
    <row r="15" spans="5:23" ht="12.75">
      <c r="E15" s="5"/>
      <c r="F15" s="5"/>
      <c r="G15" s="5"/>
      <c r="H15" s="5"/>
      <c r="I15" s="5"/>
      <c r="J15" s="5"/>
      <c r="K15" s="5"/>
      <c r="L15" s="5"/>
      <c r="M15" s="5"/>
      <c r="N15" s="5"/>
      <c r="O15" s="5"/>
      <c r="P15" s="5"/>
      <c r="Q15" s="5"/>
      <c r="R15" s="5"/>
      <c r="S15" s="5"/>
      <c r="T15" s="5"/>
      <c r="U15" s="5"/>
      <c r="V15" s="5"/>
      <c r="W15" s="5"/>
    </row>
    <row r="16" spans="5:23" ht="12.75">
      <c r="E16" s="5"/>
      <c r="F16" s="5"/>
      <c r="G16" s="5"/>
      <c r="H16" s="5"/>
      <c r="I16" s="5"/>
      <c r="J16" s="5"/>
      <c r="K16" s="5"/>
      <c r="L16" s="5"/>
      <c r="M16" s="5"/>
      <c r="N16" s="5"/>
      <c r="O16" s="5"/>
      <c r="P16" s="5"/>
      <c r="Q16" s="5"/>
      <c r="R16" s="5"/>
      <c r="S16" s="5"/>
      <c r="T16" s="5"/>
      <c r="U16" s="5"/>
      <c r="V16" s="5"/>
      <c r="W16" s="5"/>
    </row>
    <row r="17" spans="5:23" ht="12.75">
      <c r="E17" s="5"/>
      <c r="F17" s="5"/>
      <c r="G17" s="5"/>
      <c r="H17" s="5"/>
      <c r="I17" s="5"/>
      <c r="J17" s="5"/>
      <c r="K17" s="5"/>
      <c r="L17" s="5"/>
      <c r="M17" s="5"/>
      <c r="N17" s="5"/>
      <c r="O17" s="5"/>
      <c r="P17" s="5"/>
      <c r="Q17" s="5"/>
      <c r="R17" s="5"/>
      <c r="S17" s="5"/>
      <c r="T17" s="5"/>
      <c r="U17" s="5"/>
      <c r="V17" s="5"/>
      <c r="W17" s="5"/>
    </row>
    <row r="18" spans="5:23" ht="12.75">
      <c r="E18" s="5"/>
      <c r="F18" s="5"/>
      <c r="G18" s="5"/>
      <c r="H18" s="5"/>
      <c r="I18" s="5"/>
      <c r="J18" s="5"/>
      <c r="K18" s="5"/>
      <c r="L18" s="5"/>
      <c r="M18" s="5"/>
      <c r="N18" s="5"/>
      <c r="O18" s="5"/>
      <c r="P18" s="5"/>
      <c r="Q18" s="5"/>
      <c r="R18" s="5"/>
      <c r="S18" s="5"/>
      <c r="T18" s="5"/>
      <c r="U18" s="5"/>
      <c r="V18" s="5"/>
      <c r="W18" s="5"/>
    </row>
    <row r="19" spans="5:23" ht="12.75">
      <c r="E19" s="5"/>
      <c r="F19" s="5"/>
      <c r="G19" s="5"/>
      <c r="H19" s="5"/>
      <c r="I19" s="5"/>
      <c r="J19" s="5"/>
      <c r="K19" s="5"/>
      <c r="L19" s="5"/>
      <c r="M19" s="5"/>
      <c r="N19" s="5"/>
      <c r="O19" s="5"/>
      <c r="P19" s="5"/>
      <c r="Q19" s="5"/>
      <c r="R19" s="5"/>
      <c r="S19" s="5"/>
      <c r="T19" s="5"/>
      <c r="U19" s="5"/>
      <c r="V19" s="5"/>
      <c r="W19" s="5"/>
    </row>
  </sheetData>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sheetPr codeName="Sheet31"/>
  <dimension ref="A1:AB20"/>
  <sheetViews>
    <sheetView workbookViewId="0" topLeftCell="A1">
      <pane ySplit="1" topLeftCell="BM2" activePane="bottomLeft" state="frozen"/>
      <selection pane="topLeft" activeCell="A1" sqref="A1"/>
      <selection pane="bottomLeft" activeCell="N7" sqref="N7"/>
    </sheetView>
  </sheetViews>
  <sheetFormatPr defaultColWidth="9.140625" defaultRowHeight="12.75"/>
  <cols>
    <col min="4" max="5" width="10.140625" style="0" bestFit="1" customWidth="1"/>
    <col min="6" max="11" width="9.28125" style="0" bestFit="1" customWidth="1"/>
    <col min="12" max="12" width="12.8515625" style="0" customWidth="1"/>
    <col min="13" max="22" width="9.28125" style="0" bestFit="1" customWidth="1"/>
  </cols>
  <sheetData>
    <row r="1" spans="1:12" s="1" customFormat="1" ht="89.25" customHeight="1">
      <c r="A1" s="1" t="s">
        <v>619</v>
      </c>
      <c r="D1" s="1" t="s">
        <v>73</v>
      </c>
      <c r="E1" s="1" t="s">
        <v>620</v>
      </c>
      <c r="F1" s="1" t="s">
        <v>621</v>
      </c>
      <c r="G1" s="1" t="s">
        <v>622</v>
      </c>
      <c r="H1" s="1" t="s">
        <v>623</v>
      </c>
      <c r="I1" s="1" t="s">
        <v>624</v>
      </c>
      <c r="J1" s="1" t="s">
        <v>625</v>
      </c>
      <c r="L1" s="26" t="s">
        <v>1</v>
      </c>
    </row>
    <row r="2" spans="1:25" ht="12.75">
      <c r="A2" t="s">
        <v>119</v>
      </c>
      <c r="D2" s="2">
        <v>37607438</v>
      </c>
      <c r="E2" s="2">
        <v>10937042</v>
      </c>
      <c r="F2" s="2">
        <v>6230033</v>
      </c>
      <c r="G2" s="2">
        <v>7288074</v>
      </c>
      <c r="H2" s="2">
        <v>3110135</v>
      </c>
      <c r="I2" s="2">
        <v>7432962</v>
      </c>
      <c r="J2" s="2">
        <v>2609192</v>
      </c>
      <c r="K2" s="2"/>
      <c r="L2" s="2">
        <f>E2+F2</f>
        <v>17167075</v>
      </c>
      <c r="M2" s="2"/>
      <c r="N2" s="2"/>
      <c r="O2" s="2"/>
      <c r="P2" s="2"/>
      <c r="Q2" s="2"/>
      <c r="R2" s="2"/>
      <c r="S2" s="2"/>
      <c r="T2" s="2"/>
      <c r="U2" s="2"/>
      <c r="V2" s="2"/>
      <c r="W2" s="2"/>
      <c r="X2" s="2"/>
      <c r="Y2" s="2"/>
    </row>
    <row r="3" spans="1:25" ht="12.75">
      <c r="A3" t="s">
        <v>86</v>
      </c>
      <c r="D3" s="2">
        <v>35532091</v>
      </c>
      <c r="E3" s="2">
        <v>10251674</v>
      </c>
      <c r="F3" s="2">
        <v>5909093</v>
      </c>
      <c r="G3" s="2">
        <v>6877530</v>
      </c>
      <c r="H3" s="2">
        <v>2962282</v>
      </c>
      <c r="I3" s="2">
        <v>7072052</v>
      </c>
      <c r="J3" s="2">
        <v>2459460</v>
      </c>
      <c r="K3" s="2"/>
      <c r="L3" s="2">
        <f aca="true" t="shared" si="0" ref="L3:L8">E3+F3</f>
        <v>16160767</v>
      </c>
      <c r="M3" s="2"/>
      <c r="N3" s="2"/>
      <c r="O3" s="2"/>
      <c r="P3" s="2"/>
      <c r="Q3" s="2"/>
      <c r="R3" s="2"/>
      <c r="S3" s="2"/>
      <c r="T3" s="2"/>
      <c r="U3" s="2"/>
      <c r="V3" s="2"/>
      <c r="W3" s="2"/>
      <c r="X3" s="2"/>
      <c r="Y3" s="2"/>
    </row>
    <row r="4" spans="1:25" ht="12.75">
      <c r="A4" t="s">
        <v>86</v>
      </c>
      <c r="B4" t="s">
        <v>87</v>
      </c>
      <c r="D4" s="2">
        <v>2096540</v>
      </c>
      <c r="E4" s="2">
        <v>475201</v>
      </c>
      <c r="F4" s="2">
        <v>206228</v>
      </c>
      <c r="G4" s="2">
        <v>290702</v>
      </c>
      <c r="H4" s="2">
        <v>218676</v>
      </c>
      <c r="I4" s="2">
        <v>810239</v>
      </c>
      <c r="J4" s="2">
        <v>95494</v>
      </c>
      <c r="K4" s="2"/>
      <c r="L4" s="2">
        <f t="shared" si="0"/>
        <v>681429</v>
      </c>
      <c r="M4" s="2"/>
      <c r="N4" s="2"/>
      <c r="O4" s="2"/>
      <c r="P4" s="2"/>
      <c r="Q4" s="2"/>
      <c r="R4" s="2"/>
      <c r="S4" s="2"/>
      <c r="T4" s="2"/>
      <c r="U4" s="2"/>
      <c r="V4" s="2"/>
      <c r="W4" s="2"/>
      <c r="X4" s="2"/>
      <c r="Y4" s="2"/>
    </row>
    <row r="5" spans="1:25" ht="12.75">
      <c r="A5" t="s">
        <v>86</v>
      </c>
      <c r="B5" t="s">
        <v>88</v>
      </c>
      <c r="D5" s="2">
        <v>3203792</v>
      </c>
      <c r="E5" s="2">
        <v>782728</v>
      </c>
      <c r="F5" s="2">
        <v>483000</v>
      </c>
      <c r="G5" s="2">
        <v>613503</v>
      </c>
      <c r="H5" s="2">
        <v>299948</v>
      </c>
      <c r="I5" s="2">
        <v>832228</v>
      </c>
      <c r="J5" s="2">
        <v>192385</v>
      </c>
      <c r="K5" s="2"/>
      <c r="L5" s="2">
        <f t="shared" si="0"/>
        <v>1265728</v>
      </c>
      <c r="M5" s="2"/>
      <c r="N5" s="2"/>
      <c r="O5" s="2"/>
      <c r="P5" s="2"/>
      <c r="Q5" s="2"/>
      <c r="R5" s="2"/>
      <c r="S5" s="2"/>
      <c r="T5" s="2"/>
      <c r="U5" s="2"/>
      <c r="V5" s="2"/>
      <c r="W5" s="2"/>
      <c r="X5" s="2"/>
      <c r="Y5" s="2"/>
    </row>
    <row r="6" spans="1:25" ht="12.75">
      <c r="A6" t="s">
        <v>86</v>
      </c>
      <c r="B6" t="s">
        <v>87</v>
      </c>
      <c r="C6" t="s">
        <v>89</v>
      </c>
      <c r="D6" s="2">
        <v>203976</v>
      </c>
      <c r="E6" s="2">
        <v>40958</v>
      </c>
      <c r="F6" s="2">
        <v>20711</v>
      </c>
      <c r="G6" s="2">
        <v>28643</v>
      </c>
      <c r="H6" s="2">
        <v>20040</v>
      </c>
      <c r="I6" s="2">
        <v>83502</v>
      </c>
      <c r="J6" s="2">
        <v>10122</v>
      </c>
      <c r="K6" s="2"/>
      <c r="L6" s="2">
        <f t="shared" si="0"/>
        <v>61669</v>
      </c>
      <c r="M6" s="2"/>
      <c r="N6" s="2"/>
      <c r="O6" s="2"/>
      <c r="P6" s="2"/>
      <c r="Q6" s="2"/>
      <c r="R6" s="2"/>
      <c r="S6" s="2"/>
      <c r="T6" s="2"/>
      <c r="U6" s="2"/>
      <c r="V6" s="2"/>
      <c r="W6" s="2"/>
      <c r="X6" s="2"/>
      <c r="Y6" s="2"/>
    </row>
    <row r="7" spans="2:25" ht="12.75">
      <c r="B7" t="s">
        <v>90</v>
      </c>
      <c r="D7" s="2">
        <v>2252</v>
      </c>
      <c r="E7" s="2">
        <v>759</v>
      </c>
      <c r="F7" s="2">
        <v>331</v>
      </c>
      <c r="G7" s="2">
        <v>324</v>
      </c>
      <c r="H7" s="2">
        <v>187</v>
      </c>
      <c r="I7" s="2">
        <v>505</v>
      </c>
      <c r="J7" s="2">
        <v>146</v>
      </c>
      <c r="K7" s="2"/>
      <c r="L7" s="2">
        <f t="shared" si="0"/>
        <v>1090</v>
      </c>
      <c r="M7" s="2"/>
      <c r="N7" s="2"/>
      <c r="O7" s="2"/>
      <c r="P7" s="2"/>
      <c r="Q7" s="2"/>
      <c r="R7" s="2"/>
      <c r="S7" s="2"/>
      <c r="T7" s="2"/>
      <c r="U7" s="2"/>
      <c r="V7" s="2"/>
      <c r="W7" s="2"/>
      <c r="X7" s="2"/>
      <c r="Y7" s="2"/>
    </row>
    <row r="8" spans="2:28" ht="12.75">
      <c r="B8" t="s">
        <v>91</v>
      </c>
      <c r="D8" s="3">
        <v>1895.8</v>
      </c>
      <c r="E8" s="3">
        <v>641.05</v>
      </c>
      <c r="F8" s="3">
        <v>276.85</v>
      </c>
      <c r="G8" s="3">
        <v>282</v>
      </c>
      <c r="H8" s="3">
        <v>156</v>
      </c>
      <c r="I8" s="3">
        <v>415.9</v>
      </c>
      <c r="J8" s="3">
        <v>124</v>
      </c>
      <c r="K8" s="3">
        <v>0</v>
      </c>
      <c r="L8" s="2">
        <f t="shared" si="0"/>
        <v>917.9</v>
      </c>
      <c r="M8" s="3">
        <v>0</v>
      </c>
      <c r="N8" s="3">
        <v>0</v>
      </c>
      <c r="O8" s="3">
        <v>0</v>
      </c>
      <c r="P8" s="3">
        <v>0</v>
      </c>
      <c r="Q8" s="3">
        <v>0</v>
      </c>
      <c r="R8" s="3">
        <v>0</v>
      </c>
      <c r="S8" s="3">
        <v>0</v>
      </c>
      <c r="T8" s="3">
        <v>0</v>
      </c>
      <c r="U8" s="3">
        <v>0</v>
      </c>
      <c r="V8" s="3">
        <v>0</v>
      </c>
      <c r="W8" s="3">
        <v>0</v>
      </c>
      <c r="X8" s="3">
        <v>0</v>
      </c>
      <c r="Y8" s="3">
        <v>0</v>
      </c>
      <c r="Z8" s="3">
        <v>0</v>
      </c>
      <c r="AA8" s="3">
        <v>0</v>
      </c>
      <c r="AB8" s="3">
        <v>0</v>
      </c>
    </row>
    <row r="11" ht="12.75">
      <c r="A11" s="4" t="s">
        <v>92</v>
      </c>
    </row>
    <row r="14" spans="1:22" ht="12.75">
      <c r="A14" t="s">
        <v>119</v>
      </c>
      <c r="D14" s="5">
        <f aca="true" t="shared" si="1" ref="D14:L20">D2/$D2*100</f>
        <v>100</v>
      </c>
      <c r="E14" s="5">
        <f t="shared" si="1"/>
        <v>29.082124658425286</v>
      </c>
      <c r="F14" s="5">
        <f t="shared" si="1"/>
        <v>16.565959638090742</v>
      </c>
      <c r="G14" s="5">
        <f t="shared" si="1"/>
        <v>19.37934192698795</v>
      </c>
      <c r="H14" s="5">
        <f t="shared" si="1"/>
        <v>8.26999967400066</v>
      </c>
      <c r="I14" s="5">
        <f t="shared" si="1"/>
        <v>19.76460613988116</v>
      </c>
      <c r="J14" s="5">
        <f t="shared" si="1"/>
        <v>6.937967962614204</v>
      </c>
      <c r="K14" s="5"/>
      <c r="L14" s="5">
        <f t="shared" si="1"/>
        <v>45.648084296516025</v>
      </c>
      <c r="M14" s="5"/>
      <c r="N14" s="5"/>
      <c r="O14" s="5"/>
      <c r="P14" s="5"/>
      <c r="Q14" s="5"/>
      <c r="R14" s="5"/>
      <c r="S14" s="5"/>
      <c r="T14" s="5"/>
      <c r="U14" s="5"/>
      <c r="V14" s="5"/>
    </row>
    <row r="15" spans="1:22" ht="12.75">
      <c r="A15" t="s">
        <v>86</v>
      </c>
      <c r="D15" s="5">
        <f t="shared" si="1"/>
        <v>100</v>
      </c>
      <c r="E15" s="5">
        <f t="shared" si="1"/>
        <v>28.85187364852803</v>
      </c>
      <c r="F15" s="5">
        <f t="shared" si="1"/>
        <v>16.63029907246382</v>
      </c>
      <c r="G15" s="5">
        <f t="shared" si="1"/>
        <v>19.355826821449938</v>
      </c>
      <c r="H15" s="5">
        <f t="shared" si="1"/>
        <v>8.336919997193522</v>
      </c>
      <c r="I15" s="5">
        <f t="shared" si="1"/>
        <v>19.903281233857022</v>
      </c>
      <c r="J15" s="5">
        <f t="shared" si="1"/>
        <v>6.921799226507666</v>
      </c>
      <c r="K15" s="5"/>
      <c r="L15" s="5">
        <f aca="true" t="shared" si="2" ref="L15:L20">L3/$D3*100</f>
        <v>45.48217272099185</v>
      </c>
      <c r="M15" s="5"/>
      <c r="N15" s="5"/>
      <c r="O15" s="5"/>
      <c r="P15" s="5"/>
      <c r="Q15" s="5"/>
      <c r="R15" s="5"/>
      <c r="S15" s="5"/>
      <c r="T15" s="5"/>
      <c r="U15" s="5"/>
      <c r="V15" s="5"/>
    </row>
    <row r="16" spans="1:22" ht="12.75">
      <c r="A16" t="s">
        <v>86</v>
      </c>
      <c r="B16" t="s">
        <v>87</v>
      </c>
      <c r="D16" s="5">
        <f t="shared" si="1"/>
        <v>100</v>
      </c>
      <c r="E16" s="5">
        <f t="shared" si="1"/>
        <v>22.665963921508773</v>
      </c>
      <c r="F16" s="5">
        <f t="shared" si="1"/>
        <v>9.83658790197182</v>
      </c>
      <c r="G16" s="5">
        <f t="shared" si="1"/>
        <v>13.865797933738444</v>
      </c>
      <c r="H16" s="5">
        <f t="shared" si="1"/>
        <v>10.43032806433457</v>
      </c>
      <c r="I16" s="5">
        <f t="shared" si="1"/>
        <v>38.646484207313</v>
      </c>
      <c r="J16" s="5">
        <f t="shared" si="1"/>
        <v>4.5548379711333915</v>
      </c>
      <c r="K16" s="5"/>
      <c r="L16" s="5">
        <f t="shared" si="2"/>
        <v>32.502551823480594</v>
      </c>
      <c r="M16" s="5"/>
      <c r="N16" s="5"/>
      <c r="O16" s="5"/>
      <c r="P16" s="5"/>
      <c r="Q16" s="5"/>
      <c r="R16" s="5"/>
      <c r="S16" s="5"/>
      <c r="T16" s="5"/>
      <c r="U16" s="5"/>
      <c r="V16" s="5"/>
    </row>
    <row r="17" spans="1:22" ht="12.75">
      <c r="A17" t="s">
        <v>86</v>
      </c>
      <c r="B17" t="s">
        <v>88</v>
      </c>
      <c r="D17" s="5">
        <f t="shared" si="1"/>
        <v>100</v>
      </c>
      <c r="E17" s="5">
        <f t="shared" si="1"/>
        <v>24.431298910790712</v>
      </c>
      <c r="F17" s="5">
        <f t="shared" si="1"/>
        <v>15.075885076184722</v>
      </c>
      <c r="G17" s="5">
        <f t="shared" si="1"/>
        <v>19.149276856924544</v>
      </c>
      <c r="H17" s="5">
        <f t="shared" si="1"/>
        <v>9.362280697373611</v>
      </c>
      <c r="I17" s="5">
        <f t="shared" si="1"/>
        <v>25.976343033505294</v>
      </c>
      <c r="J17" s="5">
        <f t="shared" si="1"/>
        <v>6.004915425221113</v>
      </c>
      <c r="K17" s="5"/>
      <c r="L17" s="5">
        <f t="shared" si="2"/>
        <v>39.507183986975434</v>
      </c>
      <c r="M17" s="5"/>
      <c r="N17" s="5"/>
      <c r="O17" s="5"/>
      <c r="P17" s="5"/>
      <c r="Q17" s="5"/>
      <c r="R17" s="5"/>
      <c r="S17" s="5"/>
      <c r="T17" s="5"/>
      <c r="U17" s="5"/>
      <c r="V17" s="5"/>
    </row>
    <row r="18" spans="1:22" ht="12.75">
      <c r="A18" t="s">
        <v>86</v>
      </c>
      <c r="B18" t="s">
        <v>87</v>
      </c>
      <c r="C18" t="s">
        <v>89</v>
      </c>
      <c r="D18" s="5">
        <f t="shared" si="1"/>
        <v>100</v>
      </c>
      <c r="E18" s="5">
        <f t="shared" si="1"/>
        <v>20.079813311369964</v>
      </c>
      <c r="F18" s="5">
        <f t="shared" si="1"/>
        <v>10.153645526924736</v>
      </c>
      <c r="G18" s="5">
        <f t="shared" si="1"/>
        <v>14.042338314311486</v>
      </c>
      <c r="H18" s="5">
        <f t="shared" si="1"/>
        <v>9.824685257089069</v>
      </c>
      <c r="I18" s="5">
        <f t="shared" si="1"/>
        <v>40.937169078715144</v>
      </c>
      <c r="J18" s="5">
        <f t="shared" si="1"/>
        <v>4.962348511589599</v>
      </c>
      <c r="K18" s="5"/>
      <c r="L18" s="5">
        <f t="shared" si="2"/>
        <v>30.233458838294702</v>
      </c>
      <c r="M18" s="5"/>
      <c r="N18" s="5"/>
      <c r="O18" s="5"/>
      <c r="P18" s="5"/>
      <c r="Q18" s="5"/>
      <c r="R18" s="5"/>
      <c r="S18" s="5"/>
      <c r="T18" s="5"/>
      <c r="U18" s="5"/>
      <c r="V18" s="5"/>
    </row>
    <row r="19" spans="2:12" ht="12.75">
      <c r="B19" t="s">
        <v>90</v>
      </c>
      <c r="D19" s="5">
        <f t="shared" si="1"/>
        <v>100</v>
      </c>
      <c r="E19" s="5">
        <f t="shared" si="1"/>
        <v>33.70337477797513</v>
      </c>
      <c r="F19" s="5">
        <f t="shared" si="1"/>
        <v>14.698046181172291</v>
      </c>
      <c r="G19" s="5">
        <f t="shared" si="1"/>
        <v>14.387211367673181</v>
      </c>
      <c r="H19" s="5">
        <f t="shared" si="1"/>
        <v>8.303730017761989</v>
      </c>
      <c r="I19" s="5">
        <f t="shared" si="1"/>
        <v>22.424511545293072</v>
      </c>
      <c r="J19" s="5">
        <f t="shared" si="1"/>
        <v>6.483126110124333</v>
      </c>
      <c r="L19" s="5">
        <f t="shared" si="2"/>
        <v>48.40142095914742</v>
      </c>
    </row>
    <row r="20" spans="2:12" ht="12.75">
      <c r="B20" t="s">
        <v>91</v>
      </c>
      <c r="D20" s="5">
        <f t="shared" si="1"/>
        <v>100</v>
      </c>
      <c r="E20" s="5">
        <f t="shared" si="1"/>
        <v>33.81422090937862</v>
      </c>
      <c r="F20" s="5">
        <f t="shared" si="1"/>
        <v>14.603333684987868</v>
      </c>
      <c r="G20" s="5">
        <f t="shared" si="1"/>
        <v>14.874986812954955</v>
      </c>
      <c r="H20" s="5">
        <f t="shared" si="1"/>
        <v>8.22871610929423</v>
      </c>
      <c r="I20" s="5">
        <f t="shared" si="1"/>
        <v>21.937968140099166</v>
      </c>
      <c r="J20" s="5">
        <f t="shared" si="1"/>
        <v>6.540774343285157</v>
      </c>
      <c r="L20" s="5">
        <f t="shared" si="2"/>
        <v>48.41755459436649</v>
      </c>
    </row>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sheetPr codeName="Sheet32"/>
  <dimension ref="A1:AB20"/>
  <sheetViews>
    <sheetView workbookViewId="0" topLeftCell="A1">
      <pane ySplit="1" topLeftCell="BM2" activePane="bottomLeft" state="frozen"/>
      <selection pane="topLeft" activeCell="A1" sqref="A1"/>
      <selection pane="bottomLeft" activeCell="C26" sqref="C26"/>
    </sheetView>
  </sheetViews>
  <sheetFormatPr defaultColWidth="9.140625" defaultRowHeight="12.75"/>
  <sheetData>
    <row r="1" spans="1:12" s="1" customFormat="1" ht="89.25" customHeight="1">
      <c r="A1" s="1" t="s">
        <v>626</v>
      </c>
      <c r="D1" s="1" t="s">
        <v>318</v>
      </c>
      <c r="E1" s="1" t="s">
        <v>627</v>
      </c>
      <c r="F1" s="1" t="s">
        <v>628</v>
      </c>
      <c r="G1" s="1" t="s">
        <v>629</v>
      </c>
      <c r="H1" s="1" t="s">
        <v>630</v>
      </c>
      <c r="I1" s="1" t="s">
        <v>631</v>
      </c>
      <c r="J1" s="1" t="s">
        <v>632</v>
      </c>
      <c r="K1" s="1" t="s">
        <v>633</v>
      </c>
      <c r="L1" s="1" t="s">
        <v>634</v>
      </c>
    </row>
    <row r="2" spans="1:12" ht="12.75">
      <c r="A2" t="s">
        <v>119</v>
      </c>
      <c r="D2">
        <v>21660475</v>
      </c>
      <c r="E2">
        <v>186658</v>
      </c>
      <c r="F2">
        <v>533394</v>
      </c>
      <c r="G2">
        <v>1950505</v>
      </c>
      <c r="H2">
        <v>4290036</v>
      </c>
      <c r="I2">
        <v>5880649</v>
      </c>
      <c r="J2">
        <v>4491873</v>
      </c>
      <c r="K2">
        <v>2020323</v>
      </c>
      <c r="L2">
        <v>2307037</v>
      </c>
    </row>
    <row r="3" spans="1:12" ht="12.75">
      <c r="A3" t="s">
        <v>86</v>
      </c>
      <c r="D3">
        <v>20451427</v>
      </c>
      <c r="E3">
        <v>181503</v>
      </c>
      <c r="F3">
        <v>516355</v>
      </c>
      <c r="G3">
        <v>1880512</v>
      </c>
      <c r="H3">
        <v>4084712</v>
      </c>
      <c r="I3">
        <v>5547813</v>
      </c>
      <c r="J3">
        <v>4187159</v>
      </c>
      <c r="K3">
        <v>1886797</v>
      </c>
      <c r="L3">
        <v>2166576</v>
      </c>
    </row>
    <row r="4" spans="1:12" ht="12.75">
      <c r="A4" t="s">
        <v>87</v>
      </c>
      <c r="D4">
        <v>1219859</v>
      </c>
      <c r="E4">
        <v>49862</v>
      </c>
      <c r="F4">
        <v>108437</v>
      </c>
      <c r="G4">
        <v>277007</v>
      </c>
      <c r="H4">
        <v>326125</v>
      </c>
      <c r="I4">
        <v>229078</v>
      </c>
      <c r="J4">
        <v>116215</v>
      </c>
      <c r="K4">
        <v>52358</v>
      </c>
      <c r="L4">
        <v>60777</v>
      </c>
    </row>
    <row r="5" spans="1:12" ht="12.75">
      <c r="A5" t="s">
        <v>88</v>
      </c>
      <c r="D5">
        <v>1796138</v>
      </c>
      <c r="E5">
        <v>27116</v>
      </c>
      <c r="F5">
        <v>69654</v>
      </c>
      <c r="G5">
        <v>230686</v>
      </c>
      <c r="H5">
        <v>398662</v>
      </c>
      <c r="I5">
        <v>439316</v>
      </c>
      <c r="J5">
        <v>355363</v>
      </c>
      <c r="K5">
        <v>141698</v>
      </c>
      <c r="L5">
        <v>133643</v>
      </c>
    </row>
    <row r="6" spans="1:12" ht="12.75">
      <c r="A6" t="s">
        <v>87</v>
      </c>
      <c r="B6" t="s">
        <v>123</v>
      </c>
      <c r="C6" t="s">
        <v>89</v>
      </c>
      <c r="D6">
        <v>118447</v>
      </c>
      <c r="E6">
        <v>4665</v>
      </c>
      <c r="F6">
        <v>9245</v>
      </c>
      <c r="G6">
        <v>24040</v>
      </c>
      <c r="H6">
        <v>32842</v>
      </c>
      <c r="I6">
        <v>22863</v>
      </c>
      <c r="J6">
        <v>11941</v>
      </c>
      <c r="K6">
        <v>5755</v>
      </c>
      <c r="L6">
        <v>7096</v>
      </c>
    </row>
    <row r="7" spans="1:12" ht="12.75">
      <c r="A7" t="s">
        <v>90</v>
      </c>
      <c r="D7">
        <v>1365</v>
      </c>
      <c r="E7">
        <v>42</v>
      </c>
      <c r="F7">
        <v>121</v>
      </c>
      <c r="G7">
        <v>305</v>
      </c>
      <c r="H7">
        <v>347</v>
      </c>
      <c r="I7">
        <v>328</v>
      </c>
      <c r="J7">
        <v>151</v>
      </c>
      <c r="K7">
        <v>36</v>
      </c>
      <c r="L7">
        <v>35</v>
      </c>
    </row>
    <row r="8" spans="1:28" ht="12.75">
      <c r="A8" t="s">
        <v>91</v>
      </c>
      <c r="D8" s="3">
        <v>1149.95</v>
      </c>
      <c r="E8" s="3">
        <v>36.8</v>
      </c>
      <c r="F8" s="3">
        <v>100.5</v>
      </c>
      <c r="G8" s="3">
        <v>260.85</v>
      </c>
      <c r="H8" s="3">
        <v>294.4</v>
      </c>
      <c r="I8" s="3">
        <v>283.25</v>
      </c>
      <c r="J8" s="3">
        <v>118.25</v>
      </c>
      <c r="K8" s="3">
        <v>28.95</v>
      </c>
      <c r="L8" s="3">
        <v>26.95</v>
      </c>
      <c r="M8" s="3">
        <v>0</v>
      </c>
      <c r="N8" s="3">
        <v>0</v>
      </c>
      <c r="O8" s="3">
        <v>0</v>
      </c>
      <c r="P8" s="3">
        <v>0</v>
      </c>
      <c r="Q8" s="3">
        <v>0</v>
      </c>
      <c r="R8" s="3">
        <v>0</v>
      </c>
      <c r="S8" s="3">
        <v>0</v>
      </c>
      <c r="T8" s="3">
        <v>0</v>
      </c>
      <c r="U8" s="3">
        <v>0</v>
      </c>
      <c r="V8" s="3">
        <v>0</v>
      </c>
      <c r="W8" s="3">
        <v>0</v>
      </c>
      <c r="X8" s="3">
        <v>0</v>
      </c>
      <c r="Y8" s="3">
        <v>0</v>
      </c>
      <c r="Z8" s="3">
        <v>0</v>
      </c>
      <c r="AA8" s="3">
        <v>0</v>
      </c>
      <c r="AB8" s="3">
        <v>0</v>
      </c>
    </row>
    <row r="11" ht="12.75">
      <c r="A11" s="4" t="s">
        <v>92</v>
      </c>
    </row>
    <row r="14" spans="1:22" ht="12.75">
      <c r="A14" t="s">
        <v>119</v>
      </c>
      <c r="D14" s="5">
        <f aca="true" t="shared" si="0" ref="D14:L14">D2/$D2*100</f>
        <v>100</v>
      </c>
      <c r="E14" s="5">
        <f t="shared" si="0"/>
        <v>0.8617447216646911</v>
      </c>
      <c r="F14" s="5">
        <f t="shared" si="0"/>
        <v>2.462522174606051</v>
      </c>
      <c r="G14" s="5">
        <f t="shared" si="0"/>
        <v>9.004904093746791</v>
      </c>
      <c r="H14" s="5">
        <f t="shared" si="0"/>
        <v>19.805826049521073</v>
      </c>
      <c r="I14" s="5">
        <f t="shared" si="0"/>
        <v>27.149215333458756</v>
      </c>
      <c r="J14" s="5">
        <f t="shared" si="0"/>
        <v>20.737647720098472</v>
      </c>
      <c r="K14" s="5">
        <f t="shared" si="0"/>
        <v>9.327233128544043</v>
      </c>
      <c r="L14" s="5">
        <f t="shared" si="0"/>
        <v>10.650906778360124</v>
      </c>
      <c r="M14" s="5"/>
      <c r="N14" s="5"/>
      <c r="O14" s="5"/>
      <c r="P14" s="5"/>
      <c r="Q14" s="5"/>
      <c r="R14" s="5"/>
      <c r="S14" s="5"/>
      <c r="T14" s="5"/>
      <c r="U14" s="5"/>
      <c r="V14" s="5"/>
    </row>
    <row r="15" spans="1:22" ht="12.75">
      <c r="A15" t="s">
        <v>86</v>
      </c>
      <c r="D15" s="5">
        <f aca="true" t="shared" si="1" ref="D15:L15">D3/$D3*100</f>
        <v>100</v>
      </c>
      <c r="E15" s="5">
        <f t="shared" si="1"/>
        <v>0.8874833037323018</v>
      </c>
      <c r="F15" s="5">
        <f t="shared" si="1"/>
        <v>2.5247871456598117</v>
      </c>
      <c r="G15" s="5">
        <f t="shared" si="1"/>
        <v>9.195016073939485</v>
      </c>
      <c r="H15" s="5">
        <f t="shared" si="1"/>
        <v>19.972748111904366</v>
      </c>
      <c r="I15" s="5">
        <f t="shared" si="1"/>
        <v>27.1267770214763</v>
      </c>
      <c r="J15" s="5">
        <f t="shared" si="1"/>
        <v>20.47367648233055</v>
      </c>
      <c r="K15" s="5">
        <f t="shared" si="1"/>
        <v>9.22574742583977</v>
      </c>
      <c r="L15" s="5">
        <f t="shared" si="1"/>
        <v>10.593764435117413</v>
      </c>
      <c r="M15" s="5"/>
      <c r="N15" s="5"/>
      <c r="O15" s="5"/>
      <c r="P15" s="5"/>
      <c r="Q15" s="5"/>
      <c r="R15" s="5"/>
      <c r="S15" s="5"/>
      <c r="T15" s="5"/>
      <c r="U15" s="5"/>
      <c r="V15" s="5"/>
    </row>
    <row r="16" spans="1:22" ht="12.75">
      <c r="A16" t="s">
        <v>87</v>
      </c>
      <c r="D16" s="5">
        <f aca="true" t="shared" si="2" ref="D16:L16">D4/$D4*100</f>
        <v>100</v>
      </c>
      <c r="E16" s="5">
        <f t="shared" si="2"/>
        <v>4.087521590610063</v>
      </c>
      <c r="F16" s="5">
        <f t="shared" si="2"/>
        <v>8.889306059142902</v>
      </c>
      <c r="G16" s="5">
        <f t="shared" si="2"/>
        <v>22.708116265896304</v>
      </c>
      <c r="H16" s="5">
        <f t="shared" si="2"/>
        <v>26.73464720102897</v>
      </c>
      <c r="I16" s="5">
        <f t="shared" si="2"/>
        <v>18.779055612165013</v>
      </c>
      <c r="J16" s="5">
        <f t="shared" si="2"/>
        <v>9.526920734281585</v>
      </c>
      <c r="K16" s="5">
        <f t="shared" si="2"/>
        <v>4.292135402534227</v>
      </c>
      <c r="L16" s="5">
        <f t="shared" si="2"/>
        <v>4.982297134340937</v>
      </c>
      <c r="M16" s="5"/>
      <c r="N16" s="5"/>
      <c r="O16" s="5"/>
      <c r="P16" s="5"/>
      <c r="Q16" s="5"/>
      <c r="R16" s="5"/>
      <c r="S16" s="5"/>
      <c r="T16" s="5"/>
      <c r="U16" s="5"/>
      <c r="V16" s="5"/>
    </row>
    <row r="17" spans="1:22" ht="12.75">
      <c r="A17" t="s">
        <v>88</v>
      </c>
      <c r="D17" s="5">
        <f aca="true" t="shared" si="3" ref="D17:L17">D5/$D5*100</f>
        <v>100</v>
      </c>
      <c r="E17" s="5">
        <f t="shared" si="3"/>
        <v>1.509683554381679</v>
      </c>
      <c r="F17" s="5">
        <f t="shared" si="3"/>
        <v>3.8779871034408266</v>
      </c>
      <c r="G17" s="5">
        <f t="shared" si="3"/>
        <v>12.84344521412052</v>
      </c>
      <c r="H17" s="5">
        <f t="shared" si="3"/>
        <v>22.195510589943535</v>
      </c>
      <c r="I17" s="5">
        <f t="shared" si="3"/>
        <v>24.458922421328428</v>
      </c>
      <c r="J17" s="5">
        <f t="shared" si="3"/>
        <v>19.78483835874526</v>
      </c>
      <c r="K17" s="5">
        <f t="shared" si="3"/>
        <v>7.889037479302815</v>
      </c>
      <c r="L17" s="5">
        <f t="shared" si="3"/>
        <v>7.440575278736934</v>
      </c>
      <c r="M17" s="5"/>
      <c r="N17" s="5"/>
      <c r="O17" s="5"/>
      <c r="P17" s="5"/>
      <c r="Q17" s="5"/>
      <c r="R17" s="5"/>
      <c r="S17" s="5"/>
      <c r="T17" s="5"/>
      <c r="U17" s="5"/>
      <c r="V17" s="5"/>
    </row>
    <row r="18" spans="1:22" ht="12.75">
      <c r="A18" t="s">
        <v>87</v>
      </c>
      <c r="B18" t="s">
        <v>123</v>
      </c>
      <c r="C18" t="s">
        <v>89</v>
      </c>
      <c r="D18" s="5">
        <f aca="true" t="shared" si="4" ref="D18:L18">D6/$D6*100</f>
        <v>100</v>
      </c>
      <c r="E18" s="5">
        <f t="shared" si="4"/>
        <v>3.9384703707143283</v>
      </c>
      <c r="F18" s="5">
        <f t="shared" si="4"/>
        <v>7.805178687514247</v>
      </c>
      <c r="G18" s="5">
        <f t="shared" si="4"/>
        <v>20.29599736591049</v>
      </c>
      <c r="H18" s="5">
        <f t="shared" si="4"/>
        <v>27.727169113611993</v>
      </c>
      <c r="I18" s="5">
        <f t="shared" si="4"/>
        <v>19.30230398406038</v>
      </c>
      <c r="J18" s="5">
        <f t="shared" si="4"/>
        <v>10.081302185787736</v>
      </c>
      <c r="K18" s="5">
        <f t="shared" si="4"/>
        <v>4.858713179734396</v>
      </c>
      <c r="L18" s="5">
        <f t="shared" si="4"/>
        <v>5.990865112666425</v>
      </c>
      <c r="M18" s="5"/>
      <c r="N18" s="5"/>
      <c r="O18" s="5"/>
      <c r="P18" s="5"/>
      <c r="Q18" s="5"/>
      <c r="R18" s="5"/>
      <c r="S18" s="5"/>
      <c r="T18" s="5"/>
      <c r="U18" s="5"/>
      <c r="V18" s="5"/>
    </row>
    <row r="19" spans="1:12" ht="12.75">
      <c r="A19" t="s">
        <v>90</v>
      </c>
      <c r="D19" s="5">
        <f aca="true" t="shared" si="5" ref="D19:L19">D7/$D7*100</f>
        <v>100</v>
      </c>
      <c r="E19" s="5">
        <f t="shared" si="5"/>
        <v>3.076923076923077</v>
      </c>
      <c r="F19" s="5">
        <f t="shared" si="5"/>
        <v>8.864468864468865</v>
      </c>
      <c r="G19" s="5">
        <f t="shared" si="5"/>
        <v>22.344322344322347</v>
      </c>
      <c r="H19" s="5">
        <f t="shared" si="5"/>
        <v>25.42124542124542</v>
      </c>
      <c r="I19" s="5">
        <f t="shared" si="5"/>
        <v>24.02930402930403</v>
      </c>
      <c r="J19" s="5">
        <f t="shared" si="5"/>
        <v>11.062271062271062</v>
      </c>
      <c r="K19" s="5">
        <f t="shared" si="5"/>
        <v>2.6373626373626373</v>
      </c>
      <c r="L19" s="5">
        <f t="shared" si="5"/>
        <v>2.564102564102564</v>
      </c>
    </row>
    <row r="20" spans="1:12" ht="12.75">
      <c r="A20" t="s">
        <v>91</v>
      </c>
      <c r="D20" s="5">
        <f aca="true" t="shared" si="6" ref="D20:L20">D8/$D8*100</f>
        <v>100</v>
      </c>
      <c r="E20" s="5">
        <f t="shared" si="6"/>
        <v>3.2001391364841947</v>
      </c>
      <c r="F20" s="5">
        <f t="shared" si="6"/>
        <v>8.73951041349624</v>
      </c>
      <c r="G20" s="5">
        <f t="shared" si="6"/>
        <v>22.68359493891039</v>
      </c>
      <c r="H20" s="5">
        <f t="shared" si="6"/>
        <v>25.601113091873557</v>
      </c>
      <c r="I20" s="5">
        <f t="shared" si="6"/>
        <v>24.631505717639897</v>
      </c>
      <c r="J20" s="5">
        <f t="shared" si="6"/>
        <v>10.283055785034131</v>
      </c>
      <c r="K20" s="5">
        <f t="shared" si="6"/>
        <v>2.5175007609026476</v>
      </c>
      <c r="L20" s="5">
        <f t="shared" si="6"/>
        <v>2.3435801556589415</v>
      </c>
    </row>
  </sheetData>
  <printOptions/>
  <pageMargins left="0.75" right="0.75" top="1" bottom="1" header="0.5" footer="0.5"/>
  <pageSetup horizontalDpi="360" verticalDpi="360" orientation="portrait" r:id="rId1"/>
</worksheet>
</file>

<file path=xl/worksheets/sheet45.xml><?xml version="1.0" encoding="utf-8"?>
<worksheet xmlns="http://schemas.openxmlformats.org/spreadsheetml/2006/main" xmlns:r="http://schemas.openxmlformats.org/officeDocument/2006/relationships">
  <dimension ref="A1:AC20"/>
  <sheetViews>
    <sheetView workbookViewId="0" topLeftCell="A1">
      <pane ySplit="1" topLeftCell="BM2" activePane="bottomLeft" state="frozen"/>
      <selection pane="topLeft" activeCell="A1" sqref="A1"/>
      <selection pane="bottomLeft" activeCell="F26" sqref="F26"/>
    </sheetView>
  </sheetViews>
  <sheetFormatPr defaultColWidth="9.140625" defaultRowHeight="12.75"/>
  <cols>
    <col min="4" max="4" width="18.57421875" style="0" customWidth="1"/>
  </cols>
  <sheetData>
    <row r="1" spans="1:6" s="1" customFormat="1" ht="89.25" customHeight="1">
      <c r="A1" s="1" t="s">
        <v>635</v>
      </c>
      <c r="D1" s="1" t="s">
        <v>636</v>
      </c>
      <c r="E1" s="1" t="s">
        <v>637</v>
      </c>
      <c r="F1" s="1" t="s">
        <v>638</v>
      </c>
    </row>
    <row r="2" spans="1:6" ht="12.75">
      <c r="A2" t="s">
        <v>119</v>
      </c>
      <c r="D2" s="2">
        <v>515144</v>
      </c>
      <c r="E2" s="2">
        <v>259601</v>
      </c>
      <c r="F2" s="2">
        <v>255543</v>
      </c>
    </row>
    <row r="3" spans="1:6" ht="12.75">
      <c r="A3" t="s">
        <v>86</v>
      </c>
      <c r="D3" s="2">
        <v>486829</v>
      </c>
      <c r="E3" s="2">
        <v>246048</v>
      </c>
      <c r="F3" s="2">
        <v>240781</v>
      </c>
    </row>
    <row r="4" spans="1:6" ht="12.75">
      <c r="A4" t="s">
        <v>86</v>
      </c>
      <c r="B4" t="s">
        <v>87</v>
      </c>
      <c r="D4" s="2">
        <v>21382</v>
      </c>
      <c r="E4" s="2">
        <v>11327</v>
      </c>
      <c r="F4" s="2">
        <v>10055</v>
      </c>
    </row>
    <row r="5" spans="1:6" ht="12.75">
      <c r="A5" t="s">
        <v>86</v>
      </c>
      <c r="B5" t="s">
        <v>88</v>
      </c>
      <c r="D5" s="2">
        <v>44095</v>
      </c>
      <c r="E5" s="2">
        <v>22536</v>
      </c>
      <c r="F5" s="2">
        <v>21559</v>
      </c>
    </row>
    <row r="6" spans="1:6" ht="12.75">
      <c r="A6" t="s">
        <v>86</v>
      </c>
      <c r="B6" t="s">
        <v>87</v>
      </c>
      <c r="C6" t="s">
        <v>89</v>
      </c>
      <c r="D6" s="2">
        <v>1828</v>
      </c>
      <c r="E6" s="2">
        <v>949</v>
      </c>
      <c r="F6" s="2">
        <v>879</v>
      </c>
    </row>
    <row r="7" spans="2:6" ht="12.75">
      <c r="B7" t="s">
        <v>90</v>
      </c>
      <c r="D7">
        <v>28</v>
      </c>
      <c r="E7">
        <v>19</v>
      </c>
      <c r="F7">
        <v>9</v>
      </c>
    </row>
    <row r="8" spans="2:29" ht="12.75">
      <c r="B8" t="s">
        <v>91</v>
      </c>
      <c r="D8" s="3">
        <v>22.9</v>
      </c>
      <c r="E8" s="3">
        <v>16.15</v>
      </c>
      <c r="F8" s="3">
        <v>6.75</v>
      </c>
      <c r="G8" s="3">
        <v>0</v>
      </c>
      <c r="H8" s="3">
        <v>0</v>
      </c>
      <c r="I8" s="3">
        <v>0</v>
      </c>
      <c r="J8" s="3">
        <v>0</v>
      </c>
      <c r="K8" s="3">
        <v>0</v>
      </c>
      <c r="L8" s="3">
        <v>0</v>
      </c>
      <c r="M8" s="3">
        <v>0</v>
      </c>
      <c r="N8" s="3">
        <v>0</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4" spans="1:22" ht="12.75">
      <c r="A14" t="s">
        <v>119</v>
      </c>
      <c r="D14" s="5">
        <f aca="true" t="shared" si="0" ref="D14:F20">D2/$D2*100</f>
        <v>100</v>
      </c>
      <c r="E14" s="5">
        <f t="shared" si="0"/>
        <v>50.39387045175718</v>
      </c>
      <c r="F14" s="5">
        <f t="shared" si="0"/>
        <v>49.60612954824282</v>
      </c>
      <c r="G14" s="5"/>
      <c r="H14" s="5"/>
      <c r="I14" s="5"/>
      <c r="J14" s="5"/>
      <c r="K14" s="5"/>
      <c r="L14" s="5"/>
      <c r="M14" s="5"/>
      <c r="N14" s="5"/>
      <c r="O14" s="5"/>
      <c r="P14" s="5"/>
      <c r="Q14" s="5"/>
      <c r="R14" s="5"/>
      <c r="S14" s="5"/>
      <c r="T14" s="5"/>
      <c r="U14" s="5"/>
      <c r="V14" s="5"/>
    </row>
    <row r="15" spans="1:22" ht="12.75">
      <c r="A15" t="s">
        <v>86</v>
      </c>
      <c r="D15" s="5">
        <f t="shared" si="0"/>
        <v>100</v>
      </c>
      <c r="E15" s="5">
        <f t="shared" si="0"/>
        <v>50.54094969691617</v>
      </c>
      <c r="F15" s="5">
        <f t="shared" si="0"/>
        <v>49.459050303083835</v>
      </c>
      <c r="G15" s="5"/>
      <c r="H15" s="5"/>
      <c r="I15" s="5"/>
      <c r="J15" s="5"/>
      <c r="K15" s="5"/>
      <c r="L15" s="5"/>
      <c r="M15" s="5"/>
      <c r="N15" s="5"/>
      <c r="O15" s="5"/>
      <c r="P15" s="5"/>
      <c r="Q15" s="5"/>
      <c r="R15" s="5"/>
      <c r="S15" s="5"/>
      <c r="T15" s="5"/>
      <c r="U15" s="5"/>
      <c r="V15" s="5"/>
    </row>
    <row r="16" spans="1:22" ht="12.75">
      <c r="A16" t="s">
        <v>86</v>
      </c>
      <c r="B16" t="s">
        <v>87</v>
      </c>
      <c r="D16" s="5">
        <f t="shared" si="0"/>
        <v>100</v>
      </c>
      <c r="E16" s="5">
        <f t="shared" si="0"/>
        <v>52.97446450285287</v>
      </c>
      <c r="F16" s="5">
        <f t="shared" si="0"/>
        <v>47.02553549714713</v>
      </c>
      <c r="G16" s="5"/>
      <c r="H16" s="5"/>
      <c r="I16" s="5"/>
      <c r="J16" s="5"/>
      <c r="K16" s="5"/>
      <c r="L16" s="5"/>
      <c r="M16" s="5"/>
      <c r="N16" s="5"/>
      <c r="O16" s="5"/>
      <c r="P16" s="5"/>
      <c r="Q16" s="5"/>
      <c r="R16" s="5"/>
      <c r="S16" s="5"/>
      <c r="T16" s="5"/>
      <c r="U16" s="5"/>
      <c r="V16" s="5"/>
    </row>
    <row r="17" spans="1:22" ht="12.75">
      <c r="A17" t="s">
        <v>86</v>
      </c>
      <c r="B17" t="s">
        <v>88</v>
      </c>
      <c r="D17" s="5">
        <f t="shared" si="0"/>
        <v>100</v>
      </c>
      <c r="E17" s="5">
        <f t="shared" si="0"/>
        <v>51.10783535548248</v>
      </c>
      <c r="F17" s="5">
        <f t="shared" si="0"/>
        <v>48.89216464451752</v>
      </c>
      <c r="G17" s="5"/>
      <c r="H17" s="5"/>
      <c r="I17" s="5"/>
      <c r="J17" s="5"/>
      <c r="K17" s="5"/>
      <c r="L17" s="5"/>
      <c r="M17" s="5"/>
      <c r="N17" s="5"/>
      <c r="O17" s="5"/>
      <c r="P17" s="5"/>
      <c r="Q17" s="5"/>
      <c r="R17" s="5"/>
      <c r="S17" s="5"/>
      <c r="T17" s="5"/>
      <c r="U17" s="5"/>
      <c r="V17" s="5"/>
    </row>
    <row r="18" spans="1:22" ht="12.75">
      <c r="A18" t="s">
        <v>86</v>
      </c>
      <c r="B18" t="s">
        <v>87</v>
      </c>
      <c r="C18" t="s">
        <v>89</v>
      </c>
      <c r="D18" s="5">
        <f t="shared" si="0"/>
        <v>100</v>
      </c>
      <c r="E18" s="5">
        <f t="shared" si="0"/>
        <v>51.91466083150985</v>
      </c>
      <c r="F18" s="5">
        <f t="shared" si="0"/>
        <v>48.08533916849015</v>
      </c>
      <c r="G18" s="5"/>
      <c r="H18" s="5"/>
      <c r="I18" s="5"/>
      <c r="J18" s="5"/>
      <c r="K18" s="5"/>
      <c r="L18" s="5"/>
      <c r="M18" s="5"/>
      <c r="N18" s="5"/>
      <c r="O18" s="5"/>
      <c r="P18" s="5"/>
      <c r="Q18" s="5"/>
      <c r="R18" s="5"/>
      <c r="S18" s="5"/>
      <c r="T18" s="5"/>
      <c r="U18" s="5"/>
      <c r="V18" s="5"/>
    </row>
    <row r="19" spans="2:28" ht="12.75">
      <c r="B19" t="s">
        <v>90</v>
      </c>
      <c r="D19" s="5">
        <f t="shared" si="0"/>
        <v>100</v>
      </c>
      <c r="E19" s="5">
        <f t="shared" si="0"/>
        <v>67.85714285714286</v>
      </c>
      <c r="F19" s="5">
        <f t="shared" si="0"/>
        <v>32.142857142857146</v>
      </c>
      <c r="G19" s="5"/>
      <c r="H19" s="5"/>
      <c r="I19" s="5"/>
      <c r="J19" s="5"/>
      <c r="K19" s="5"/>
      <c r="L19" s="5"/>
      <c r="M19" s="5"/>
      <c r="N19" s="5"/>
      <c r="O19" s="5"/>
      <c r="P19" s="5"/>
      <c r="Q19" s="5"/>
      <c r="R19" s="5"/>
      <c r="S19" s="5"/>
      <c r="T19" s="5"/>
      <c r="U19" s="5"/>
      <c r="V19" s="5"/>
      <c r="W19" s="5"/>
      <c r="X19" s="5"/>
      <c r="Y19" s="5"/>
      <c r="Z19" s="5"/>
      <c r="AA19" s="5"/>
      <c r="AB19" s="5"/>
    </row>
    <row r="20" spans="2:28" ht="12.75">
      <c r="B20" t="s">
        <v>91</v>
      </c>
      <c r="D20" s="5">
        <f t="shared" si="0"/>
        <v>100</v>
      </c>
      <c r="E20" s="5">
        <f t="shared" si="0"/>
        <v>70.52401746724891</v>
      </c>
      <c r="F20" s="5">
        <f t="shared" si="0"/>
        <v>29.475982532751093</v>
      </c>
      <c r="G20" s="5"/>
      <c r="H20" s="5"/>
      <c r="I20" s="5"/>
      <c r="J20" s="5"/>
      <c r="K20" s="5"/>
      <c r="L20" s="5"/>
      <c r="M20" s="5"/>
      <c r="N20" s="5"/>
      <c r="O20" s="5"/>
      <c r="P20" s="5"/>
      <c r="Q20" s="5"/>
      <c r="R20" s="5"/>
      <c r="S20" s="5"/>
      <c r="T20" s="5"/>
      <c r="U20" s="5"/>
      <c r="V20" s="5"/>
      <c r="W20" s="5"/>
      <c r="X20" s="5"/>
      <c r="Y20" s="5"/>
      <c r="Z20" s="5"/>
      <c r="AA20" s="5"/>
      <c r="AB20" s="5"/>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sheetPr codeName="Sheet33"/>
  <dimension ref="A1:AC20"/>
  <sheetViews>
    <sheetView workbookViewId="0" topLeftCell="A1">
      <pane ySplit="1" topLeftCell="BM2" activePane="bottomLeft" state="frozen"/>
      <selection pane="topLeft" activeCell="A1" sqref="A1"/>
      <selection pane="bottomLeft" activeCell="G19" sqref="G19:AL22"/>
    </sheetView>
  </sheetViews>
  <sheetFormatPr defaultColWidth="9.140625" defaultRowHeight="12.75"/>
  <cols>
    <col min="4" max="4" width="10.140625" style="0" bestFit="1" customWidth="1"/>
    <col min="5" max="5" width="9.28125" style="0" bestFit="1" customWidth="1"/>
    <col min="6" max="6" width="10.140625" style="0" bestFit="1" customWidth="1"/>
    <col min="7" max="22" width="9.28125" style="0" bestFit="1" customWidth="1"/>
  </cols>
  <sheetData>
    <row r="1" spans="1:6" s="1" customFormat="1" ht="89.25" customHeight="1">
      <c r="A1" s="1" t="s">
        <v>639</v>
      </c>
      <c r="D1" s="1" t="s">
        <v>640</v>
      </c>
      <c r="E1" s="1" t="s">
        <v>641</v>
      </c>
      <c r="F1" s="1" t="s">
        <v>479</v>
      </c>
    </row>
    <row r="2" spans="1:25" ht="12.75">
      <c r="A2" t="s">
        <v>119</v>
      </c>
      <c r="D2" s="2">
        <v>31453988</v>
      </c>
      <c r="E2" s="2">
        <v>4952556</v>
      </c>
      <c r="F2" s="2">
        <v>26501432</v>
      </c>
      <c r="G2" s="2"/>
      <c r="H2" s="2"/>
      <c r="I2" s="2"/>
      <c r="J2" s="2"/>
      <c r="K2" s="2"/>
      <c r="L2" s="2"/>
      <c r="M2" s="2"/>
      <c r="N2" s="2"/>
      <c r="O2" s="2"/>
      <c r="P2" s="2"/>
      <c r="Q2" s="2"/>
      <c r="R2" s="2"/>
      <c r="S2" s="2"/>
      <c r="T2" s="2"/>
      <c r="U2" s="2"/>
      <c r="V2" s="2"/>
      <c r="W2" s="2"/>
      <c r="X2" s="2"/>
      <c r="Y2" s="2"/>
    </row>
    <row r="3" spans="1:25" ht="12.75">
      <c r="A3" t="s">
        <v>86</v>
      </c>
      <c r="D3" s="2">
        <v>29737651</v>
      </c>
      <c r="E3" s="2">
        <v>4688619</v>
      </c>
      <c r="F3" s="2">
        <v>25049032</v>
      </c>
      <c r="G3" s="2"/>
      <c r="H3" s="2"/>
      <c r="I3" s="2"/>
      <c r="J3" s="2"/>
      <c r="K3" s="2"/>
      <c r="L3" s="2"/>
      <c r="M3" s="2"/>
      <c r="N3" s="2"/>
      <c r="O3" s="2"/>
      <c r="P3" s="2"/>
      <c r="Q3" s="2"/>
      <c r="R3" s="2"/>
      <c r="S3" s="2"/>
      <c r="T3" s="2"/>
      <c r="U3" s="2"/>
      <c r="V3" s="2"/>
      <c r="W3" s="2"/>
      <c r="X3" s="2"/>
      <c r="Y3" s="2"/>
    </row>
    <row r="4" spans="1:25" ht="12.75">
      <c r="A4" t="s">
        <v>86</v>
      </c>
      <c r="B4" t="s">
        <v>87</v>
      </c>
      <c r="D4" s="2">
        <v>1845098</v>
      </c>
      <c r="E4" s="2">
        <v>455495</v>
      </c>
      <c r="F4" s="2">
        <v>1389603</v>
      </c>
      <c r="G4" s="2"/>
      <c r="H4" s="2"/>
      <c r="I4" s="2"/>
      <c r="J4" s="2"/>
      <c r="K4" s="2"/>
      <c r="L4" s="2"/>
      <c r="M4" s="2"/>
      <c r="N4" s="2"/>
      <c r="O4" s="2"/>
      <c r="P4" s="2"/>
      <c r="Q4" s="2"/>
      <c r="R4" s="2"/>
      <c r="S4" s="2"/>
      <c r="T4" s="2"/>
      <c r="U4" s="2"/>
      <c r="V4" s="2"/>
      <c r="W4" s="2"/>
      <c r="X4" s="2"/>
      <c r="Y4" s="2"/>
    </row>
    <row r="5" spans="1:25" ht="12.75">
      <c r="A5" t="s">
        <v>86</v>
      </c>
      <c r="B5" t="s">
        <v>88</v>
      </c>
      <c r="D5" s="2">
        <v>2757503</v>
      </c>
      <c r="E5" s="2">
        <v>458914</v>
      </c>
      <c r="F5" s="2">
        <v>2298589</v>
      </c>
      <c r="G5" s="2"/>
      <c r="H5" s="2"/>
      <c r="I5" s="2"/>
      <c r="J5" s="2"/>
      <c r="K5" s="2"/>
      <c r="L5" s="2"/>
      <c r="M5" s="2"/>
      <c r="N5" s="2"/>
      <c r="O5" s="2"/>
      <c r="P5" s="2"/>
      <c r="Q5" s="2"/>
      <c r="R5" s="2"/>
      <c r="S5" s="2"/>
      <c r="T5" s="2"/>
      <c r="U5" s="2"/>
      <c r="V5" s="2"/>
      <c r="W5" s="2"/>
      <c r="X5" s="2"/>
      <c r="Y5" s="2"/>
    </row>
    <row r="6" spans="1:25" ht="12.75">
      <c r="A6" t="s">
        <v>86</v>
      </c>
      <c r="B6" t="s">
        <v>87</v>
      </c>
      <c r="C6" t="s">
        <v>89</v>
      </c>
      <c r="D6" s="2">
        <v>182929</v>
      </c>
      <c r="E6" s="2">
        <v>45699</v>
      </c>
      <c r="F6" s="2">
        <v>137230</v>
      </c>
      <c r="G6" s="2"/>
      <c r="H6" s="2"/>
      <c r="I6" s="2"/>
      <c r="J6" s="2"/>
      <c r="K6" s="2"/>
      <c r="L6" s="2"/>
      <c r="M6" s="2"/>
      <c r="N6" s="2"/>
      <c r="O6" s="2"/>
      <c r="P6" s="2"/>
      <c r="Q6" s="2"/>
      <c r="R6" s="2"/>
      <c r="S6" s="2"/>
      <c r="T6" s="2"/>
      <c r="U6" s="2"/>
      <c r="V6" s="2"/>
      <c r="W6" s="2"/>
      <c r="X6" s="2"/>
      <c r="Y6" s="2"/>
    </row>
    <row r="7" spans="2:25" ht="12.75">
      <c r="B7" t="s">
        <v>90</v>
      </c>
      <c r="D7" s="2">
        <v>1910</v>
      </c>
      <c r="E7" s="2">
        <v>534</v>
      </c>
      <c r="F7" s="2">
        <v>1376</v>
      </c>
      <c r="G7" s="2"/>
      <c r="H7" s="2"/>
      <c r="I7" s="2"/>
      <c r="J7" s="2"/>
      <c r="K7" s="2"/>
      <c r="L7" s="2"/>
      <c r="M7" s="2"/>
      <c r="N7" s="2"/>
      <c r="O7" s="2"/>
      <c r="P7" s="2"/>
      <c r="Q7" s="2"/>
      <c r="R7" s="2"/>
      <c r="S7" s="2"/>
      <c r="T7" s="2"/>
      <c r="U7" s="2"/>
      <c r="V7" s="2"/>
      <c r="W7" s="2"/>
      <c r="X7" s="2"/>
      <c r="Y7" s="2"/>
    </row>
    <row r="8" spans="2:29" ht="12.75">
      <c r="B8" t="s">
        <v>91</v>
      </c>
      <c r="D8" s="3">
        <v>1625.9</v>
      </c>
      <c r="E8" s="3">
        <v>462.85</v>
      </c>
      <c r="F8" s="3">
        <v>1163.05</v>
      </c>
      <c r="G8" s="3">
        <v>0</v>
      </c>
      <c r="H8" s="3">
        <v>0</v>
      </c>
      <c r="I8" s="3">
        <v>0</v>
      </c>
      <c r="J8" s="3">
        <v>0</v>
      </c>
      <c r="K8" s="3">
        <v>0</v>
      </c>
      <c r="L8" s="3">
        <v>0</v>
      </c>
      <c r="M8" s="3">
        <v>0</v>
      </c>
      <c r="N8" s="3">
        <v>0</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4" spans="1:22" ht="12.75">
      <c r="A14" t="s">
        <v>119</v>
      </c>
      <c r="D14" s="5">
        <f aca="true" t="shared" si="0" ref="D14:F20">D2/$D2*100</f>
        <v>100</v>
      </c>
      <c r="E14" s="5">
        <f t="shared" si="0"/>
        <v>15.745399279735212</v>
      </c>
      <c r="F14" s="5">
        <f t="shared" si="0"/>
        <v>84.25460072026479</v>
      </c>
      <c r="G14" s="5"/>
      <c r="H14" s="5"/>
      <c r="I14" s="5"/>
      <c r="J14" s="5"/>
      <c r="K14" s="5"/>
      <c r="L14" s="5"/>
      <c r="M14" s="5"/>
      <c r="N14" s="5"/>
      <c r="O14" s="5"/>
      <c r="P14" s="5"/>
      <c r="Q14" s="5"/>
      <c r="R14" s="5"/>
      <c r="S14" s="5"/>
      <c r="T14" s="5"/>
      <c r="U14" s="5"/>
      <c r="V14" s="5"/>
    </row>
    <row r="15" spans="1:22" ht="12.75">
      <c r="A15" t="s">
        <v>86</v>
      </c>
      <c r="D15" s="5">
        <f t="shared" si="0"/>
        <v>100</v>
      </c>
      <c r="E15" s="5">
        <f t="shared" si="0"/>
        <v>15.766608465476981</v>
      </c>
      <c r="F15" s="5">
        <f t="shared" si="0"/>
        <v>84.23339153452302</v>
      </c>
      <c r="G15" s="5"/>
      <c r="H15" s="5"/>
      <c r="I15" s="5"/>
      <c r="J15" s="5"/>
      <c r="K15" s="5"/>
      <c r="L15" s="5"/>
      <c r="M15" s="5"/>
      <c r="N15" s="5"/>
      <c r="O15" s="5"/>
      <c r="P15" s="5"/>
      <c r="Q15" s="5"/>
      <c r="R15" s="5"/>
      <c r="S15" s="5"/>
      <c r="T15" s="5"/>
      <c r="U15" s="5"/>
      <c r="V15" s="5"/>
    </row>
    <row r="16" spans="1:22" ht="12.75">
      <c r="A16" t="s">
        <v>86</v>
      </c>
      <c r="B16" t="s">
        <v>87</v>
      </c>
      <c r="D16" s="5">
        <f t="shared" si="0"/>
        <v>100</v>
      </c>
      <c r="E16" s="5">
        <f t="shared" si="0"/>
        <v>24.68676460545727</v>
      </c>
      <c r="F16" s="5">
        <f t="shared" si="0"/>
        <v>75.31323539454273</v>
      </c>
      <c r="G16" s="5"/>
      <c r="H16" s="5"/>
      <c r="I16" s="5"/>
      <c r="J16" s="5"/>
      <c r="K16" s="5"/>
      <c r="L16" s="5"/>
      <c r="M16" s="5"/>
      <c r="N16" s="5"/>
      <c r="O16" s="5"/>
      <c r="P16" s="5"/>
      <c r="Q16" s="5"/>
      <c r="R16" s="5"/>
      <c r="S16" s="5"/>
      <c r="T16" s="5"/>
      <c r="U16" s="5"/>
      <c r="V16" s="5"/>
    </row>
    <row r="17" spans="1:22" ht="12.75">
      <c r="A17" t="s">
        <v>86</v>
      </c>
      <c r="B17" t="s">
        <v>88</v>
      </c>
      <c r="D17" s="5">
        <f t="shared" si="0"/>
        <v>100</v>
      </c>
      <c r="E17" s="5">
        <f t="shared" si="0"/>
        <v>16.642375366409393</v>
      </c>
      <c r="F17" s="5">
        <f t="shared" si="0"/>
        <v>83.3576246335906</v>
      </c>
      <c r="G17" s="5"/>
      <c r="H17" s="5"/>
      <c r="I17" s="5"/>
      <c r="J17" s="5"/>
      <c r="K17" s="5"/>
      <c r="L17" s="5"/>
      <c r="M17" s="5"/>
      <c r="N17" s="5"/>
      <c r="O17" s="5"/>
      <c r="P17" s="5"/>
      <c r="Q17" s="5"/>
      <c r="R17" s="5"/>
      <c r="S17" s="5"/>
      <c r="T17" s="5"/>
      <c r="U17" s="5"/>
      <c r="V17" s="5"/>
    </row>
    <row r="18" spans="1:22" ht="12.75">
      <c r="A18" t="s">
        <v>86</v>
      </c>
      <c r="B18" t="s">
        <v>87</v>
      </c>
      <c r="C18" t="s">
        <v>89</v>
      </c>
      <c r="D18" s="5">
        <f t="shared" si="0"/>
        <v>100</v>
      </c>
      <c r="E18" s="5">
        <f t="shared" si="0"/>
        <v>24.98182354902722</v>
      </c>
      <c r="F18" s="5">
        <f t="shared" si="0"/>
        <v>75.01817645097279</v>
      </c>
      <c r="G18" s="5"/>
      <c r="H18" s="5"/>
      <c r="I18" s="5"/>
      <c r="J18" s="5"/>
      <c r="K18" s="5"/>
      <c r="L18" s="5"/>
      <c r="M18" s="5"/>
      <c r="N18" s="5"/>
      <c r="O18" s="5"/>
      <c r="P18" s="5"/>
      <c r="Q18" s="5"/>
      <c r="R18" s="5"/>
      <c r="S18" s="5"/>
      <c r="T18" s="5"/>
      <c r="U18" s="5"/>
      <c r="V18" s="5"/>
    </row>
    <row r="19" spans="2:28" ht="12.75">
      <c r="B19" t="s">
        <v>90</v>
      </c>
      <c r="D19" s="5">
        <f t="shared" si="0"/>
        <v>100</v>
      </c>
      <c r="E19" s="5">
        <f t="shared" si="0"/>
        <v>27.958115183246075</v>
      </c>
      <c r="F19" s="5">
        <f t="shared" si="0"/>
        <v>72.04188481675394</v>
      </c>
      <c r="G19" s="5"/>
      <c r="H19" s="5"/>
      <c r="I19" s="5"/>
      <c r="J19" s="5"/>
      <c r="K19" s="5"/>
      <c r="L19" s="5"/>
      <c r="M19" s="5"/>
      <c r="N19" s="5"/>
      <c r="O19" s="5"/>
      <c r="P19" s="5"/>
      <c r="Q19" s="5"/>
      <c r="R19" s="5"/>
      <c r="S19" s="5"/>
      <c r="T19" s="5"/>
      <c r="U19" s="5"/>
      <c r="V19" s="5"/>
      <c r="W19" s="5"/>
      <c r="X19" s="5"/>
      <c r="Y19" s="5"/>
      <c r="Z19" s="5"/>
      <c r="AA19" s="5"/>
      <c r="AB19" s="5"/>
    </row>
    <row r="20" spans="2:28" ht="12.75">
      <c r="B20" t="s">
        <v>91</v>
      </c>
      <c r="D20" s="5">
        <f t="shared" si="0"/>
        <v>100</v>
      </c>
      <c r="E20" s="5">
        <f t="shared" si="0"/>
        <v>28.46731041269451</v>
      </c>
      <c r="F20" s="5">
        <f t="shared" si="0"/>
        <v>71.53268958730548</v>
      </c>
      <c r="G20" s="5"/>
      <c r="H20" s="5"/>
      <c r="I20" s="5"/>
      <c r="J20" s="5"/>
      <c r="K20" s="5"/>
      <c r="L20" s="5"/>
      <c r="M20" s="5"/>
      <c r="N20" s="5"/>
      <c r="O20" s="5"/>
      <c r="P20" s="5"/>
      <c r="Q20" s="5"/>
      <c r="R20" s="5"/>
      <c r="S20" s="5"/>
      <c r="T20" s="5"/>
      <c r="U20" s="5"/>
      <c r="V20" s="5"/>
      <c r="W20" s="5"/>
      <c r="X20" s="5"/>
      <c r="Y20" s="5"/>
      <c r="Z20" s="5"/>
      <c r="AA20" s="5"/>
      <c r="AB20" s="5"/>
    </row>
  </sheetData>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AC20"/>
  <sheetViews>
    <sheetView workbookViewId="0" topLeftCell="D1">
      <pane ySplit="1" topLeftCell="BM2" activePane="bottomLeft" state="frozen"/>
      <selection pane="topLeft" activeCell="A1" sqref="A1"/>
      <selection pane="bottomLeft" activeCell="J14" activeCellId="1" sqref="J1:L1 J14:L20"/>
    </sheetView>
  </sheetViews>
  <sheetFormatPr defaultColWidth="9.140625" defaultRowHeight="12.75"/>
  <cols>
    <col min="1" max="1" width="16.00390625" style="0" customWidth="1"/>
    <col min="4" max="5" width="10.140625" style="0" bestFit="1" customWidth="1"/>
    <col min="6" max="17" width="9.28125" style="0" bestFit="1" customWidth="1"/>
  </cols>
  <sheetData>
    <row r="1" spans="1:17" s="1" customFormat="1" ht="89.25" customHeight="1">
      <c r="A1" s="1" t="s">
        <v>642</v>
      </c>
      <c r="D1" s="1" t="s">
        <v>137</v>
      </c>
      <c r="E1" s="1" t="s">
        <v>643</v>
      </c>
      <c r="F1" s="1" t="s">
        <v>644</v>
      </c>
      <c r="G1" s="1" t="s">
        <v>645</v>
      </c>
      <c r="H1" s="1" t="s">
        <v>646</v>
      </c>
      <c r="I1" s="1" t="s">
        <v>647</v>
      </c>
      <c r="J1" s="1" t="s">
        <v>648</v>
      </c>
      <c r="K1" s="1" t="s">
        <v>649</v>
      </c>
      <c r="L1" s="1" t="s">
        <v>650</v>
      </c>
      <c r="M1" s="1" t="s">
        <v>651</v>
      </c>
      <c r="N1" s="1" t="s">
        <v>652</v>
      </c>
      <c r="O1" s="1" t="s">
        <v>653</v>
      </c>
      <c r="P1" s="1" t="s">
        <v>654</v>
      </c>
      <c r="Q1" s="1" t="s">
        <v>655</v>
      </c>
    </row>
    <row r="2" spans="1:17" s="2" customFormat="1" ht="12.75">
      <c r="A2" s="2" t="s">
        <v>119</v>
      </c>
      <c r="D2" s="2">
        <v>21660475</v>
      </c>
      <c r="E2" s="2">
        <v>14916465</v>
      </c>
      <c r="F2" s="2">
        <v>6380682</v>
      </c>
      <c r="G2" s="2">
        <v>8396178</v>
      </c>
      <c r="H2" s="2">
        <v>139605</v>
      </c>
      <c r="I2" s="2">
        <v>4157251</v>
      </c>
      <c r="J2" s="2">
        <v>2868529</v>
      </c>
      <c r="K2" s="2">
        <v>1288722</v>
      </c>
      <c r="L2" s="2">
        <v>2141322</v>
      </c>
      <c r="M2" s="2">
        <v>1888696</v>
      </c>
      <c r="N2" s="2">
        <v>55621</v>
      </c>
      <c r="O2" s="2">
        <v>133695</v>
      </c>
      <c r="P2" s="2">
        <v>63310</v>
      </c>
      <c r="Q2" s="2">
        <v>445437</v>
      </c>
    </row>
    <row r="3" spans="1:17" s="2" customFormat="1" ht="12.75">
      <c r="A3" s="2" t="s">
        <v>119</v>
      </c>
      <c r="B3" s="2" t="s">
        <v>86</v>
      </c>
      <c r="D3" s="2">
        <v>20451427</v>
      </c>
      <c r="E3" s="2">
        <v>14054122</v>
      </c>
      <c r="F3" s="2">
        <v>5969670</v>
      </c>
      <c r="G3" s="2">
        <v>7950759</v>
      </c>
      <c r="H3" s="2">
        <v>133693</v>
      </c>
      <c r="I3" s="2">
        <v>3940728</v>
      </c>
      <c r="J3" s="2">
        <v>2702482</v>
      </c>
      <c r="K3" s="2">
        <v>1238246</v>
      </c>
      <c r="L3" s="2">
        <v>2037470</v>
      </c>
      <c r="M3" s="2">
        <v>1798864</v>
      </c>
      <c r="N3" s="2">
        <v>53618</v>
      </c>
      <c r="O3" s="2">
        <v>124572</v>
      </c>
      <c r="P3" s="2">
        <v>60416</v>
      </c>
      <c r="Q3" s="2">
        <v>419107</v>
      </c>
    </row>
    <row r="4" spans="1:17" s="2" customFormat="1" ht="12.75">
      <c r="A4" s="2" t="s">
        <v>119</v>
      </c>
      <c r="B4" s="2" t="s">
        <v>86</v>
      </c>
      <c r="C4" s="2" t="s">
        <v>87</v>
      </c>
      <c r="D4" s="2">
        <v>1219859</v>
      </c>
      <c r="E4" s="2">
        <v>484107</v>
      </c>
      <c r="F4" s="2">
        <v>177447</v>
      </c>
      <c r="G4" s="2">
        <v>292992</v>
      </c>
      <c r="H4" s="2">
        <v>13668</v>
      </c>
      <c r="I4" s="2">
        <v>463890</v>
      </c>
      <c r="J4" s="2">
        <v>308427</v>
      </c>
      <c r="K4" s="2">
        <v>155463</v>
      </c>
      <c r="L4" s="2">
        <v>246246</v>
      </c>
      <c r="M4" s="2">
        <v>228929</v>
      </c>
      <c r="N4" s="2">
        <v>2759</v>
      </c>
      <c r="O4" s="2">
        <v>9883</v>
      </c>
      <c r="P4" s="2">
        <v>4675</v>
      </c>
      <c r="Q4" s="2">
        <v>25616</v>
      </c>
    </row>
    <row r="5" spans="1:17" s="2" customFormat="1" ht="12.75">
      <c r="A5" s="2" t="s">
        <v>119</v>
      </c>
      <c r="B5" s="2" t="s">
        <v>86</v>
      </c>
      <c r="C5" s="2" t="s">
        <v>88</v>
      </c>
      <c r="D5" s="2">
        <v>1796138</v>
      </c>
      <c r="E5" s="2">
        <v>1220612</v>
      </c>
      <c r="F5" s="2">
        <v>487614</v>
      </c>
      <c r="G5" s="2">
        <v>717637</v>
      </c>
      <c r="H5" s="2">
        <v>15361</v>
      </c>
      <c r="I5" s="2">
        <v>326481</v>
      </c>
      <c r="J5" s="2">
        <v>207815</v>
      </c>
      <c r="K5" s="2">
        <v>118666</v>
      </c>
      <c r="L5" s="2">
        <v>220837</v>
      </c>
      <c r="M5" s="2">
        <v>203553</v>
      </c>
      <c r="N5" s="2">
        <v>3290</v>
      </c>
      <c r="O5" s="2">
        <v>10226</v>
      </c>
      <c r="P5" s="2">
        <v>3768</v>
      </c>
      <c r="Q5" s="2">
        <v>28208</v>
      </c>
    </row>
    <row r="6" spans="1:17" s="2" customFormat="1" ht="12.75">
      <c r="A6" s="2" t="s">
        <v>119</v>
      </c>
      <c r="B6" s="2" t="s">
        <v>86</v>
      </c>
      <c r="C6" s="2" t="s">
        <v>89</v>
      </c>
      <c r="D6" s="2">
        <v>118447</v>
      </c>
      <c r="E6" s="2">
        <v>44028</v>
      </c>
      <c r="F6" s="2">
        <v>13909</v>
      </c>
      <c r="G6" s="2">
        <v>28819</v>
      </c>
      <c r="H6" s="2">
        <v>1300</v>
      </c>
      <c r="I6" s="2">
        <v>48983</v>
      </c>
      <c r="J6" s="2">
        <v>33765</v>
      </c>
      <c r="K6" s="2">
        <v>15218</v>
      </c>
      <c r="L6" s="2">
        <v>23660</v>
      </c>
      <c r="M6" s="2">
        <v>21824</v>
      </c>
      <c r="N6" s="2">
        <v>218</v>
      </c>
      <c r="O6" s="2">
        <v>968</v>
      </c>
      <c r="P6" s="2">
        <v>650</v>
      </c>
      <c r="Q6" s="2">
        <v>1776</v>
      </c>
    </row>
    <row r="7" spans="4:17" ht="12.75">
      <c r="D7">
        <v>1363</v>
      </c>
      <c r="E7">
        <v>329</v>
      </c>
      <c r="F7">
        <v>115</v>
      </c>
      <c r="G7">
        <v>211</v>
      </c>
      <c r="H7">
        <v>3</v>
      </c>
      <c r="I7">
        <v>886</v>
      </c>
      <c r="J7">
        <v>248</v>
      </c>
      <c r="K7">
        <v>638</v>
      </c>
      <c r="L7">
        <v>120</v>
      </c>
      <c r="M7">
        <v>114</v>
      </c>
      <c r="N7">
        <v>0</v>
      </c>
      <c r="O7">
        <v>3</v>
      </c>
      <c r="P7">
        <v>3</v>
      </c>
      <c r="Q7">
        <v>28</v>
      </c>
    </row>
    <row r="8" spans="2:29" ht="12.75">
      <c r="B8" t="s">
        <v>91</v>
      </c>
      <c r="D8" s="3">
        <v>1150.85</v>
      </c>
      <c r="E8" s="3">
        <v>261.25</v>
      </c>
      <c r="F8" s="3">
        <v>89.75</v>
      </c>
      <c r="G8" s="3">
        <v>169.1</v>
      </c>
      <c r="H8" s="3">
        <v>2.4</v>
      </c>
      <c r="I8" s="3">
        <v>758.55</v>
      </c>
      <c r="J8" s="3">
        <v>174.75</v>
      </c>
      <c r="K8" s="3">
        <v>583.8</v>
      </c>
      <c r="L8" s="3">
        <v>105.85</v>
      </c>
      <c r="M8" s="3">
        <v>100.45</v>
      </c>
      <c r="N8" s="3">
        <v>0</v>
      </c>
      <c r="O8" s="3">
        <v>2.4</v>
      </c>
      <c r="P8" s="3">
        <v>3</v>
      </c>
      <c r="Q8" s="3">
        <v>25.2</v>
      </c>
      <c r="R8" s="3"/>
      <c r="S8" s="3"/>
      <c r="T8" s="3"/>
      <c r="U8" s="3"/>
      <c r="V8" s="3"/>
      <c r="W8" s="3"/>
      <c r="X8" s="3"/>
      <c r="Y8" s="3"/>
      <c r="Z8" s="3"/>
      <c r="AA8" s="3"/>
      <c r="AB8" s="3"/>
      <c r="AC8" s="3">
        <v>0</v>
      </c>
    </row>
    <row r="11" ht="12.75">
      <c r="A11" s="4" t="s">
        <v>92</v>
      </c>
    </row>
    <row r="14" spans="1:22" ht="12.75">
      <c r="A14" t="s">
        <v>119</v>
      </c>
      <c r="D14" s="5">
        <f aca="true" t="shared" si="0" ref="D14:Q14">D2/$D2*100</f>
        <v>100</v>
      </c>
      <c r="E14" s="5">
        <f t="shared" si="0"/>
        <v>68.86490254715098</v>
      </c>
      <c r="F14" s="5">
        <f t="shared" si="0"/>
        <v>29.45771964834566</v>
      </c>
      <c r="G14" s="5">
        <f t="shared" si="0"/>
        <v>38.76266794703256</v>
      </c>
      <c r="H14" s="5">
        <f t="shared" si="0"/>
        <v>0.6445149517727566</v>
      </c>
      <c r="I14" s="5">
        <f t="shared" si="0"/>
        <v>19.192797018532602</v>
      </c>
      <c r="J14" s="5">
        <f t="shared" si="0"/>
        <v>13.24314909991586</v>
      </c>
      <c r="K14" s="5">
        <f t="shared" si="0"/>
        <v>5.949647918616743</v>
      </c>
      <c r="L14" s="5">
        <f t="shared" si="0"/>
        <v>9.885849687045182</v>
      </c>
      <c r="M14" s="5">
        <f t="shared" si="0"/>
        <v>8.719550240703402</v>
      </c>
      <c r="N14" s="5">
        <f t="shared" si="0"/>
        <v>0.2567856891411661</v>
      </c>
      <c r="O14" s="5">
        <f t="shared" si="0"/>
        <v>0.6172302315623273</v>
      </c>
      <c r="P14" s="5">
        <f t="shared" si="0"/>
        <v>0.2922835256382882</v>
      </c>
      <c r="Q14" s="5">
        <f t="shared" si="0"/>
        <v>2.0564507472712394</v>
      </c>
      <c r="R14" s="5"/>
      <c r="S14" s="5"/>
      <c r="T14" s="5"/>
      <c r="U14" s="5"/>
      <c r="V14" s="5"/>
    </row>
    <row r="15" spans="1:22" ht="12.75">
      <c r="A15" t="s">
        <v>119</v>
      </c>
      <c r="B15" t="s">
        <v>86</v>
      </c>
      <c r="D15" s="5">
        <f aca="true" t="shared" si="1" ref="D15:Q15">D3/$D3*100</f>
        <v>100</v>
      </c>
      <c r="E15" s="5">
        <f t="shared" si="1"/>
        <v>68.7195177138495</v>
      </c>
      <c r="F15" s="5">
        <f t="shared" si="1"/>
        <v>29.189503500171405</v>
      </c>
      <c r="G15" s="5">
        <f t="shared" si="1"/>
        <v>38.87630432829944</v>
      </c>
      <c r="H15" s="5">
        <f t="shared" si="1"/>
        <v>0.6537098853786584</v>
      </c>
      <c r="I15" s="5">
        <f t="shared" si="1"/>
        <v>19.26871899941261</v>
      </c>
      <c r="J15" s="5">
        <f t="shared" si="1"/>
        <v>13.214148821986846</v>
      </c>
      <c r="K15" s="5">
        <f t="shared" si="1"/>
        <v>6.054570177425761</v>
      </c>
      <c r="L15" s="5">
        <f t="shared" si="1"/>
        <v>9.962483302509893</v>
      </c>
      <c r="M15" s="5">
        <f t="shared" si="1"/>
        <v>8.79578720839382</v>
      </c>
      <c r="N15" s="5">
        <f t="shared" si="1"/>
        <v>0.2621724146681794</v>
      </c>
      <c r="O15" s="5">
        <f t="shared" si="1"/>
        <v>0.6091115304570189</v>
      </c>
      <c r="P15" s="5">
        <f t="shared" si="1"/>
        <v>0.2954121489908748</v>
      </c>
      <c r="Q15" s="5">
        <f t="shared" si="1"/>
        <v>2.0492799842279954</v>
      </c>
      <c r="R15" s="5"/>
      <c r="S15" s="5"/>
      <c r="T15" s="5"/>
      <c r="U15" s="5"/>
      <c r="V15" s="5"/>
    </row>
    <row r="16" spans="1:22" ht="12.75">
      <c r="A16" t="s">
        <v>119</v>
      </c>
      <c r="B16" t="s">
        <v>86</v>
      </c>
      <c r="C16" t="s">
        <v>87</v>
      </c>
      <c r="D16" s="5">
        <f aca="true" t="shared" si="2" ref="D16:Q16">D4/$D4*100</f>
        <v>100</v>
      </c>
      <c r="E16" s="5">
        <f t="shared" si="2"/>
        <v>39.68548824085406</v>
      </c>
      <c r="F16" s="5">
        <f t="shared" si="2"/>
        <v>14.546517261421195</v>
      </c>
      <c r="G16" s="5">
        <f t="shared" si="2"/>
        <v>24.01851361509814</v>
      </c>
      <c r="H16" s="5">
        <f t="shared" si="2"/>
        <v>1.1204573643347304</v>
      </c>
      <c r="I16" s="5">
        <f t="shared" si="2"/>
        <v>38.02816555028081</v>
      </c>
      <c r="J16" s="5">
        <f t="shared" si="2"/>
        <v>25.283823786191682</v>
      </c>
      <c r="K16" s="5">
        <f t="shared" si="2"/>
        <v>12.744341764089128</v>
      </c>
      <c r="L16" s="5">
        <f t="shared" si="2"/>
        <v>20.186431382643406</v>
      </c>
      <c r="M16" s="5">
        <f t="shared" si="2"/>
        <v>18.76684108573204</v>
      </c>
      <c r="N16" s="5">
        <f t="shared" si="2"/>
        <v>0.2261736807286744</v>
      </c>
      <c r="O16" s="5">
        <f t="shared" si="2"/>
        <v>0.8101756022622286</v>
      </c>
      <c r="P16" s="5">
        <f t="shared" si="2"/>
        <v>0.38324101392046134</v>
      </c>
      <c r="Q16" s="5">
        <f t="shared" si="2"/>
        <v>2.099914826221719</v>
      </c>
      <c r="R16" s="5"/>
      <c r="S16" s="5"/>
      <c r="T16" s="5"/>
      <c r="U16" s="5"/>
      <c r="V16" s="5"/>
    </row>
    <row r="17" spans="1:22" ht="12.75">
      <c r="A17" t="s">
        <v>119</v>
      </c>
      <c r="B17" t="s">
        <v>86</v>
      </c>
      <c r="C17" t="s">
        <v>88</v>
      </c>
      <c r="D17" s="5">
        <f aca="true" t="shared" si="3" ref="D17:Q17">D5/$D5*100</f>
        <v>100</v>
      </c>
      <c r="E17" s="5">
        <f t="shared" si="3"/>
        <v>67.957584550853</v>
      </c>
      <c r="F17" s="5">
        <f t="shared" si="3"/>
        <v>27.147914024423514</v>
      </c>
      <c r="G17" s="5">
        <f t="shared" si="3"/>
        <v>39.95444670732427</v>
      </c>
      <c r="H17" s="5">
        <f t="shared" si="3"/>
        <v>0.8552238191052134</v>
      </c>
      <c r="I17" s="5">
        <f t="shared" si="3"/>
        <v>18.176832737796317</v>
      </c>
      <c r="J17" s="5">
        <f t="shared" si="3"/>
        <v>11.5701020745622</v>
      </c>
      <c r="K17" s="5">
        <f t="shared" si="3"/>
        <v>6.606730663234117</v>
      </c>
      <c r="L17" s="5">
        <f t="shared" si="3"/>
        <v>12.295102046724695</v>
      </c>
      <c r="M17" s="5">
        <f t="shared" si="3"/>
        <v>11.33281518457936</v>
      </c>
      <c r="N17" s="5">
        <f t="shared" si="3"/>
        <v>0.18317078086427657</v>
      </c>
      <c r="O17" s="5">
        <f t="shared" si="3"/>
        <v>0.5693326459325508</v>
      </c>
      <c r="P17" s="5">
        <f t="shared" si="3"/>
        <v>0.20978343534850888</v>
      </c>
      <c r="Q17" s="5">
        <f t="shared" si="3"/>
        <v>1.570480664625992</v>
      </c>
      <c r="R17" s="5"/>
      <c r="S17" s="5"/>
      <c r="T17" s="5"/>
      <c r="U17" s="5"/>
      <c r="V17" s="5"/>
    </row>
    <row r="18" spans="1:22" ht="12.75">
      <c r="A18" t="s">
        <v>119</v>
      </c>
      <c r="B18" t="s">
        <v>86</v>
      </c>
      <c r="C18" t="s">
        <v>89</v>
      </c>
      <c r="D18" s="5">
        <f aca="true" t="shared" si="4" ref="D18:Q18">D6/$D6*100</f>
        <v>100</v>
      </c>
      <c r="E18" s="5">
        <f t="shared" si="4"/>
        <v>37.17105540874822</v>
      </c>
      <c r="F18" s="5">
        <f t="shared" si="4"/>
        <v>11.742804798770758</v>
      </c>
      <c r="G18" s="5">
        <f t="shared" si="4"/>
        <v>24.33071331481591</v>
      </c>
      <c r="H18" s="5">
        <f t="shared" si="4"/>
        <v>1.097537295161549</v>
      </c>
      <c r="I18" s="5">
        <f t="shared" si="4"/>
        <v>41.354361022229355</v>
      </c>
      <c r="J18" s="5">
        <f t="shared" si="4"/>
        <v>28.506420593176696</v>
      </c>
      <c r="K18" s="5">
        <f t="shared" si="4"/>
        <v>12.847940429052656</v>
      </c>
      <c r="L18" s="5">
        <f t="shared" si="4"/>
        <v>19.97517877194019</v>
      </c>
      <c r="M18" s="5">
        <f t="shared" si="4"/>
        <v>18.42511840738896</v>
      </c>
      <c r="N18" s="5">
        <f t="shared" si="4"/>
        <v>0.1840485618040136</v>
      </c>
      <c r="O18" s="5">
        <f t="shared" si="4"/>
        <v>0.8172431551664459</v>
      </c>
      <c r="P18" s="5">
        <f t="shared" si="4"/>
        <v>0.5487686475807745</v>
      </c>
      <c r="Q18" s="5">
        <f t="shared" si="4"/>
        <v>1.4994047970822393</v>
      </c>
      <c r="R18" s="5"/>
      <c r="S18" s="5"/>
      <c r="T18" s="5"/>
      <c r="U18" s="5"/>
      <c r="V18" s="5"/>
    </row>
    <row r="19" spans="4:28" ht="12.75">
      <c r="D19" s="5">
        <f aca="true" t="shared" si="5" ref="D19:Q19">D7/$D7*100</f>
        <v>100</v>
      </c>
      <c r="E19" s="5">
        <f t="shared" si="5"/>
        <v>24.137931034482758</v>
      </c>
      <c r="F19" s="5">
        <f t="shared" si="5"/>
        <v>8.437270726338959</v>
      </c>
      <c r="G19" s="5">
        <f t="shared" si="5"/>
        <v>15.480557593543654</v>
      </c>
      <c r="H19" s="5">
        <f t="shared" si="5"/>
        <v>0.22010271460014674</v>
      </c>
      <c r="I19" s="5">
        <f t="shared" si="5"/>
        <v>65.00366837857668</v>
      </c>
      <c r="J19" s="5">
        <f t="shared" si="5"/>
        <v>18.1951577402788</v>
      </c>
      <c r="K19" s="5">
        <f t="shared" si="5"/>
        <v>46.808510638297875</v>
      </c>
      <c r="L19" s="5">
        <f t="shared" si="5"/>
        <v>8.804108584005869</v>
      </c>
      <c r="M19" s="5">
        <f t="shared" si="5"/>
        <v>8.363903154805575</v>
      </c>
      <c r="N19" s="5">
        <f t="shared" si="5"/>
        <v>0</v>
      </c>
      <c r="O19" s="5">
        <f t="shared" si="5"/>
        <v>0.22010271460014674</v>
      </c>
      <c r="P19" s="5">
        <f t="shared" si="5"/>
        <v>0.22010271460014674</v>
      </c>
      <c r="Q19" s="5">
        <f t="shared" si="5"/>
        <v>2.054292002934703</v>
      </c>
      <c r="R19" s="5"/>
      <c r="S19" s="5"/>
      <c r="T19" s="5"/>
      <c r="U19" s="5"/>
      <c r="V19" s="5"/>
      <c r="W19" s="5"/>
      <c r="X19" s="5"/>
      <c r="Y19" s="5"/>
      <c r="Z19" s="5"/>
      <c r="AA19" s="5"/>
      <c r="AB19" s="5"/>
    </row>
    <row r="20" spans="2:28" ht="12.75">
      <c r="B20" t="s">
        <v>91</v>
      </c>
      <c r="D20" s="5">
        <f aca="true" t="shared" si="6" ref="D20:Q20">D8/$D8*100</f>
        <v>100</v>
      </c>
      <c r="E20" s="5">
        <f t="shared" si="6"/>
        <v>22.700612590693837</v>
      </c>
      <c r="F20" s="5">
        <f t="shared" si="6"/>
        <v>7.798583655558936</v>
      </c>
      <c r="G20" s="5">
        <f t="shared" si="6"/>
        <v>14.69348742234001</v>
      </c>
      <c r="H20" s="5">
        <f t="shared" si="6"/>
        <v>0.20854151279489072</v>
      </c>
      <c r="I20" s="5">
        <f t="shared" si="6"/>
        <v>65.91215188773515</v>
      </c>
      <c r="J20" s="5">
        <f t="shared" si="6"/>
        <v>15.184428900377982</v>
      </c>
      <c r="K20" s="5">
        <f t="shared" si="6"/>
        <v>50.72772298735717</v>
      </c>
      <c r="L20" s="5">
        <f t="shared" si="6"/>
        <v>9.19754963722466</v>
      </c>
      <c r="M20" s="5">
        <f t="shared" si="6"/>
        <v>8.728331233436156</v>
      </c>
      <c r="N20" s="5">
        <f t="shared" si="6"/>
        <v>0</v>
      </c>
      <c r="O20" s="5">
        <f t="shared" si="6"/>
        <v>0.20854151279489072</v>
      </c>
      <c r="P20" s="5">
        <f t="shared" si="6"/>
        <v>0.26067689099361346</v>
      </c>
      <c r="Q20" s="5">
        <f t="shared" si="6"/>
        <v>2.1896858843463525</v>
      </c>
      <c r="R20" s="5"/>
      <c r="S20" s="5"/>
      <c r="T20" s="5"/>
      <c r="U20" s="5"/>
      <c r="V20" s="5"/>
      <c r="W20" s="5"/>
      <c r="X20" s="5"/>
      <c r="Y20" s="5"/>
      <c r="Z20" s="5"/>
      <c r="AA20" s="5"/>
      <c r="AB20" s="5"/>
    </row>
  </sheetData>
  <printOptions/>
  <pageMargins left="0.75" right="0.75" top="1" bottom="1" header="0.5" footer="0.5"/>
  <pageSetup horizontalDpi="360" verticalDpi="360" orientation="portrait" r:id="rId1"/>
</worksheet>
</file>

<file path=xl/worksheets/sheet48.xml><?xml version="1.0" encoding="utf-8"?>
<worksheet xmlns="http://schemas.openxmlformats.org/spreadsheetml/2006/main" xmlns:r="http://schemas.openxmlformats.org/officeDocument/2006/relationships">
  <dimension ref="A1:AC20"/>
  <sheetViews>
    <sheetView workbookViewId="0" topLeftCell="A1">
      <pane ySplit="1" topLeftCell="BM2" activePane="bottomLeft" state="frozen"/>
      <selection pane="topLeft" activeCell="A1" sqref="A1"/>
      <selection pane="bottomLeft" activeCell="F25" sqref="F25"/>
    </sheetView>
  </sheetViews>
  <sheetFormatPr defaultColWidth="9.140625" defaultRowHeight="12.75"/>
  <sheetData>
    <row r="1" spans="1:8" s="1" customFormat="1" ht="89.25" customHeight="1">
      <c r="A1" s="1" t="s">
        <v>656</v>
      </c>
      <c r="D1" s="1" t="s">
        <v>657</v>
      </c>
      <c r="E1" s="1" t="s">
        <v>643</v>
      </c>
      <c r="F1" s="1" t="s">
        <v>658</v>
      </c>
      <c r="G1" s="1" t="s">
        <v>659</v>
      </c>
      <c r="H1" s="1" t="s">
        <v>660</v>
      </c>
    </row>
    <row r="2" spans="1:8" ht="12.75">
      <c r="A2" t="s">
        <v>119</v>
      </c>
      <c r="D2" s="2">
        <v>6152362</v>
      </c>
      <c r="E2" s="2">
        <v>4212584</v>
      </c>
      <c r="F2" s="2">
        <v>1037461</v>
      </c>
      <c r="G2" s="2">
        <v>437149</v>
      </c>
      <c r="H2" s="2">
        <v>465168</v>
      </c>
    </row>
    <row r="3" spans="1:8" ht="12.75">
      <c r="A3" t="s">
        <v>119</v>
      </c>
      <c r="B3" t="s">
        <v>86</v>
      </c>
      <c r="D3" s="2">
        <v>5776660</v>
      </c>
      <c r="E3" s="2">
        <v>3939809</v>
      </c>
      <c r="F3" s="2">
        <v>974654</v>
      </c>
      <c r="G3" s="2">
        <v>424115</v>
      </c>
      <c r="H3" s="2">
        <v>438082</v>
      </c>
    </row>
    <row r="4" spans="1:8" ht="12.75">
      <c r="A4" t="s">
        <v>119</v>
      </c>
      <c r="B4" t="s">
        <v>86</v>
      </c>
      <c r="C4" t="s">
        <v>87</v>
      </c>
      <c r="D4" s="2">
        <v>238250</v>
      </c>
      <c r="E4" s="2">
        <v>87026</v>
      </c>
      <c r="F4" s="2">
        <v>84541</v>
      </c>
      <c r="G4" s="2">
        <v>35515</v>
      </c>
      <c r="H4" s="2">
        <v>31168</v>
      </c>
    </row>
    <row r="5" spans="1:8" ht="12.75">
      <c r="A5" t="s">
        <v>119</v>
      </c>
      <c r="B5" t="s">
        <v>86</v>
      </c>
      <c r="C5" t="s">
        <v>88</v>
      </c>
      <c r="D5" s="2">
        <v>454821</v>
      </c>
      <c r="E5" s="2">
        <v>319575</v>
      </c>
      <c r="F5" s="2">
        <v>67961</v>
      </c>
      <c r="G5" s="2">
        <v>33342</v>
      </c>
      <c r="H5" s="2">
        <v>33943</v>
      </c>
    </row>
    <row r="6" spans="1:8" ht="12.75">
      <c r="A6" t="s">
        <v>119</v>
      </c>
      <c r="B6" t="s">
        <v>86</v>
      </c>
      <c r="C6" t="s">
        <v>89</v>
      </c>
      <c r="D6" s="2">
        <v>20208</v>
      </c>
      <c r="E6" s="2">
        <v>6806</v>
      </c>
      <c r="F6" s="2">
        <v>7637</v>
      </c>
      <c r="G6" s="2">
        <v>3416</v>
      </c>
      <c r="H6" s="2">
        <v>2349</v>
      </c>
    </row>
    <row r="7" spans="2:8" ht="12.75">
      <c r="B7" t="s">
        <v>257</v>
      </c>
      <c r="D7">
        <v>327</v>
      </c>
      <c r="E7">
        <v>89</v>
      </c>
      <c r="F7">
        <v>71</v>
      </c>
      <c r="G7">
        <v>164</v>
      </c>
      <c r="H7">
        <v>3</v>
      </c>
    </row>
    <row r="8" spans="2:29" ht="12.75">
      <c r="B8" t="s">
        <v>91</v>
      </c>
      <c r="D8" s="3">
        <v>260.8</v>
      </c>
      <c r="E8" s="3">
        <v>69.4</v>
      </c>
      <c r="F8" s="3">
        <v>41.9</v>
      </c>
      <c r="G8" s="3">
        <v>146.5</v>
      </c>
      <c r="H8" s="3">
        <v>3</v>
      </c>
      <c r="I8" s="3">
        <v>0</v>
      </c>
      <c r="J8" s="3">
        <v>0</v>
      </c>
      <c r="K8" s="3">
        <v>0</v>
      </c>
      <c r="L8" s="3">
        <v>0</v>
      </c>
      <c r="M8" s="3">
        <v>0</v>
      </c>
      <c r="N8" s="3">
        <v>0</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4" spans="1:22" ht="12.75">
      <c r="A14" t="s">
        <v>119</v>
      </c>
      <c r="D14" s="5">
        <f aca="true" t="shared" si="0" ref="D14:H20">D2/$D2*100</f>
        <v>100</v>
      </c>
      <c r="E14" s="5">
        <f t="shared" si="0"/>
        <v>68.47100349426773</v>
      </c>
      <c r="F14" s="5">
        <f t="shared" si="0"/>
        <v>16.862808137752623</v>
      </c>
      <c r="G14" s="5">
        <f t="shared" si="0"/>
        <v>7.105384891201136</v>
      </c>
      <c r="H14" s="5">
        <f t="shared" si="0"/>
        <v>7.560803476778512</v>
      </c>
      <c r="I14" s="5"/>
      <c r="J14" s="5"/>
      <c r="K14" s="5"/>
      <c r="L14" s="5"/>
      <c r="M14" s="5"/>
      <c r="N14" s="5"/>
      <c r="O14" s="5"/>
      <c r="P14" s="5"/>
      <c r="Q14" s="5"/>
      <c r="R14" s="5"/>
      <c r="S14" s="5"/>
      <c r="T14" s="5"/>
      <c r="U14" s="5"/>
      <c r="V14" s="5"/>
    </row>
    <row r="15" spans="1:22" ht="12.75">
      <c r="A15" t="s">
        <v>119</v>
      </c>
      <c r="B15" t="s">
        <v>86</v>
      </c>
      <c r="D15" s="5">
        <f t="shared" si="0"/>
        <v>100</v>
      </c>
      <c r="E15" s="5">
        <f t="shared" si="0"/>
        <v>68.20219642492374</v>
      </c>
      <c r="F15" s="5">
        <f t="shared" si="0"/>
        <v>16.872275674870945</v>
      </c>
      <c r="G15" s="5">
        <f t="shared" si="0"/>
        <v>7.341872292985912</v>
      </c>
      <c r="H15" s="5">
        <f t="shared" si="0"/>
        <v>7.583655607219397</v>
      </c>
      <c r="I15" s="5"/>
      <c r="J15" s="5"/>
      <c r="K15" s="5"/>
      <c r="L15" s="5"/>
      <c r="M15" s="5"/>
      <c r="N15" s="5"/>
      <c r="O15" s="5"/>
      <c r="P15" s="5"/>
      <c r="Q15" s="5"/>
      <c r="R15" s="5"/>
      <c r="S15" s="5"/>
      <c r="T15" s="5"/>
      <c r="U15" s="5"/>
      <c r="V15" s="5"/>
    </row>
    <row r="16" spans="1:22" ht="12.75">
      <c r="A16" t="s">
        <v>119</v>
      </c>
      <c r="B16" t="s">
        <v>86</v>
      </c>
      <c r="C16" t="s">
        <v>87</v>
      </c>
      <c r="D16" s="5">
        <f t="shared" si="0"/>
        <v>100</v>
      </c>
      <c r="E16" s="5">
        <f t="shared" si="0"/>
        <v>36.52717733473242</v>
      </c>
      <c r="F16" s="5">
        <f t="shared" si="0"/>
        <v>35.484155299055615</v>
      </c>
      <c r="G16" s="5">
        <f t="shared" si="0"/>
        <v>14.906610703043022</v>
      </c>
      <c r="H16" s="5">
        <f t="shared" si="0"/>
        <v>13.08205666316894</v>
      </c>
      <c r="I16" s="5"/>
      <c r="J16" s="5"/>
      <c r="K16" s="5"/>
      <c r="L16" s="5"/>
      <c r="M16" s="5"/>
      <c r="N16" s="5"/>
      <c r="O16" s="5"/>
      <c r="P16" s="5"/>
      <c r="Q16" s="5"/>
      <c r="R16" s="5"/>
      <c r="S16" s="5"/>
      <c r="T16" s="5"/>
      <c r="U16" s="5"/>
      <c r="V16" s="5"/>
    </row>
    <row r="17" spans="1:22" ht="12.75">
      <c r="A17" t="s">
        <v>119</v>
      </c>
      <c r="B17" t="s">
        <v>86</v>
      </c>
      <c r="C17" t="s">
        <v>88</v>
      </c>
      <c r="D17" s="5">
        <f t="shared" si="0"/>
        <v>100</v>
      </c>
      <c r="E17" s="5">
        <f t="shared" si="0"/>
        <v>70.26390602017058</v>
      </c>
      <c r="F17" s="5">
        <f t="shared" si="0"/>
        <v>14.942361940191857</v>
      </c>
      <c r="G17" s="5">
        <f t="shared" si="0"/>
        <v>7.330796071421504</v>
      </c>
      <c r="H17" s="5">
        <f t="shared" si="0"/>
        <v>7.462935968216067</v>
      </c>
      <c r="I17" s="5"/>
      <c r="J17" s="5"/>
      <c r="K17" s="5"/>
      <c r="L17" s="5"/>
      <c r="M17" s="5"/>
      <c r="N17" s="5"/>
      <c r="O17" s="5"/>
      <c r="P17" s="5"/>
      <c r="Q17" s="5"/>
      <c r="R17" s="5"/>
      <c r="S17" s="5"/>
      <c r="T17" s="5"/>
      <c r="U17" s="5"/>
      <c r="V17" s="5"/>
    </row>
    <row r="18" spans="1:22" ht="12.75">
      <c r="A18" t="s">
        <v>119</v>
      </c>
      <c r="B18" t="s">
        <v>86</v>
      </c>
      <c r="C18" t="s">
        <v>89</v>
      </c>
      <c r="D18" s="5">
        <f t="shared" si="0"/>
        <v>100</v>
      </c>
      <c r="E18" s="5">
        <f t="shared" si="0"/>
        <v>33.67973079968329</v>
      </c>
      <c r="F18" s="5">
        <f t="shared" si="0"/>
        <v>37.79196357878068</v>
      </c>
      <c r="G18" s="5">
        <f t="shared" si="0"/>
        <v>16.904196357878067</v>
      </c>
      <c r="H18" s="5">
        <f t="shared" si="0"/>
        <v>11.624109263657957</v>
      </c>
      <c r="I18" s="5"/>
      <c r="J18" s="5"/>
      <c r="K18" s="5"/>
      <c r="L18" s="5"/>
      <c r="M18" s="5"/>
      <c r="N18" s="5"/>
      <c r="O18" s="5"/>
      <c r="P18" s="5"/>
      <c r="Q18" s="5"/>
      <c r="R18" s="5"/>
      <c r="S18" s="5"/>
      <c r="T18" s="5"/>
      <c r="U18" s="5"/>
      <c r="V18" s="5"/>
    </row>
    <row r="19" spans="2:28" ht="12.75">
      <c r="B19" t="s">
        <v>257</v>
      </c>
      <c r="D19" s="5">
        <f t="shared" si="0"/>
        <v>100</v>
      </c>
      <c r="E19" s="5">
        <f t="shared" si="0"/>
        <v>27.217125382262996</v>
      </c>
      <c r="F19" s="5">
        <f t="shared" si="0"/>
        <v>21.712538226299692</v>
      </c>
      <c r="G19" s="5">
        <f t="shared" si="0"/>
        <v>50.15290519877675</v>
      </c>
      <c r="H19" s="5">
        <f t="shared" si="0"/>
        <v>0.9174311926605505</v>
      </c>
      <c r="I19" s="5"/>
      <c r="J19" s="5"/>
      <c r="K19" s="5"/>
      <c r="L19" s="5"/>
      <c r="M19" s="5"/>
      <c r="N19" s="5"/>
      <c r="O19" s="5"/>
      <c r="P19" s="5"/>
      <c r="Q19" s="5"/>
      <c r="R19" s="5"/>
      <c r="S19" s="5"/>
      <c r="T19" s="5"/>
      <c r="U19" s="5"/>
      <c r="V19" s="5"/>
      <c r="W19" s="5"/>
      <c r="X19" s="5"/>
      <c r="Y19" s="5"/>
      <c r="Z19" s="5"/>
      <c r="AA19" s="5"/>
      <c r="AB19" s="5"/>
    </row>
    <row r="20" spans="2:28" ht="12.75">
      <c r="B20" t="s">
        <v>91</v>
      </c>
      <c r="D20" s="5">
        <f t="shared" si="0"/>
        <v>100</v>
      </c>
      <c r="E20" s="5">
        <f t="shared" si="0"/>
        <v>26.610429447852763</v>
      </c>
      <c r="F20" s="5">
        <f t="shared" si="0"/>
        <v>16.0659509202454</v>
      </c>
      <c r="G20" s="5">
        <f t="shared" si="0"/>
        <v>56.17331288343558</v>
      </c>
      <c r="H20" s="5">
        <f t="shared" si="0"/>
        <v>1.1503067484662577</v>
      </c>
      <c r="I20" s="5"/>
      <c r="J20" s="5"/>
      <c r="K20" s="5"/>
      <c r="L20" s="5"/>
      <c r="M20" s="5"/>
      <c r="N20" s="5"/>
      <c r="O20" s="5"/>
      <c r="P20" s="5"/>
      <c r="Q20" s="5"/>
      <c r="R20" s="5"/>
      <c r="S20" s="5"/>
      <c r="T20" s="5"/>
      <c r="U20" s="5"/>
      <c r="V20" s="5"/>
      <c r="W20" s="5"/>
      <c r="X20" s="5"/>
      <c r="Y20" s="5"/>
      <c r="Z20" s="5"/>
      <c r="AA20" s="5"/>
      <c r="AB20" s="5"/>
    </row>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sheetPr codeName="Sheet34"/>
  <dimension ref="A1:AC20"/>
  <sheetViews>
    <sheetView workbookViewId="0" topLeftCell="A1">
      <pane ySplit="1" topLeftCell="BM2" activePane="bottomLeft" state="frozen"/>
      <selection pane="topLeft" activeCell="A1" sqref="A1"/>
      <selection pane="bottomLeft" activeCell="R16" sqref="R16:AB25"/>
    </sheetView>
  </sheetViews>
  <sheetFormatPr defaultColWidth="9.140625" defaultRowHeight="12.75"/>
  <cols>
    <col min="4" max="5" width="10.57421875" style="0" customWidth="1"/>
    <col min="6" max="6" width="9.8515625" style="0" customWidth="1"/>
    <col min="7" max="7" width="10.28125" style="0" customWidth="1"/>
  </cols>
  <sheetData>
    <row r="1" spans="1:17" s="1" customFormat="1" ht="89.25" customHeight="1">
      <c r="A1" s="1" t="s">
        <v>661</v>
      </c>
      <c r="D1" s="1" t="s">
        <v>374</v>
      </c>
      <c r="E1" s="1" t="s">
        <v>643</v>
      </c>
      <c r="F1" s="1" t="s">
        <v>644</v>
      </c>
      <c r="G1" s="1" t="s">
        <v>645</v>
      </c>
      <c r="H1" s="1" t="s">
        <v>646</v>
      </c>
      <c r="I1" s="1" t="s">
        <v>647</v>
      </c>
      <c r="J1" s="1" t="s">
        <v>648</v>
      </c>
      <c r="K1" s="1" t="s">
        <v>649</v>
      </c>
      <c r="L1" s="1" t="s">
        <v>650</v>
      </c>
      <c r="M1" s="1" t="s">
        <v>651</v>
      </c>
      <c r="N1" s="1" t="s">
        <v>662</v>
      </c>
      <c r="O1" s="1" t="s">
        <v>653</v>
      </c>
      <c r="P1" s="1" t="s">
        <v>654</v>
      </c>
      <c r="Q1" s="1" t="s">
        <v>655</v>
      </c>
    </row>
    <row r="2" spans="1:17" s="2" customFormat="1" ht="12.75">
      <c r="A2" s="2" t="s">
        <v>119</v>
      </c>
      <c r="D2" s="2">
        <v>51107639</v>
      </c>
      <c r="E2" s="2">
        <v>36462621</v>
      </c>
      <c r="F2" s="2">
        <v>12610739</v>
      </c>
      <c r="G2" s="2">
        <v>23528817</v>
      </c>
      <c r="H2" s="2">
        <v>323065</v>
      </c>
      <c r="I2" s="2">
        <v>9127871</v>
      </c>
      <c r="J2" s="2">
        <v>6339245</v>
      </c>
      <c r="K2" s="2">
        <v>2788626</v>
      </c>
      <c r="L2" s="2">
        <v>4650347</v>
      </c>
      <c r="M2" s="2">
        <v>4061236</v>
      </c>
      <c r="N2" s="2">
        <v>149667</v>
      </c>
      <c r="O2" s="2">
        <v>284051</v>
      </c>
      <c r="P2" s="2">
        <v>155393</v>
      </c>
      <c r="Q2" s="2">
        <v>866800</v>
      </c>
    </row>
    <row r="3" spans="1:17" s="2" customFormat="1" ht="12.75">
      <c r="A3" s="2" t="s">
        <v>119</v>
      </c>
      <c r="B3" s="2" t="s">
        <v>86</v>
      </c>
      <c r="D3" s="2">
        <v>48248150</v>
      </c>
      <c r="E3" s="2">
        <v>34362927</v>
      </c>
      <c r="F3" s="2">
        <v>11795960</v>
      </c>
      <c r="G3" s="2">
        <v>22257596</v>
      </c>
      <c r="H3" s="2">
        <v>309371</v>
      </c>
      <c r="I3" s="2">
        <v>8648718</v>
      </c>
      <c r="J3" s="2">
        <v>5970845</v>
      </c>
      <c r="K3" s="2">
        <v>2677873</v>
      </c>
      <c r="L3" s="2">
        <v>4419320</v>
      </c>
      <c r="M3" s="2">
        <v>3862891</v>
      </c>
      <c r="N3" s="2">
        <v>144404</v>
      </c>
      <c r="O3" s="2">
        <v>264384</v>
      </c>
      <c r="P3" s="2">
        <v>147641</v>
      </c>
      <c r="Q3" s="2">
        <v>817185</v>
      </c>
    </row>
    <row r="4" spans="1:17" s="2" customFormat="1" ht="12.75">
      <c r="A4" s="2" t="s">
        <v>119</v>
      </c>
      <c r="B4" s="2" t="s">
        <v>86</v>
      </c>
      <c r="C4" s="2" t="s">
        <v>87</v>
      </c>
      <c r="D4" s="2">
        <v>2718392</v>
      </c>
      <c r="E4" s="2">
        <v>1082795</v>
      </c>
      <c r="F4" s="2">
        <v>365033</v>
      </c>
      <c r="G4" s="2">
        <v>688675</v>
      </c>
      <c r="H4" s="2">
        <v>29087</v>
      </c>
      <c r="I4" s="2">
        <v>1054601</v>
      </c>
      <c r="J4" s="2">
        <v>709604</v>
      </c>
      <c r="K4" s="2">
        <v>344997</v>
      </c>
      <c r="L4" s="2">
        <v>521805</v>
      </c>
      <c r="M4" s="2">
        <v>485564</v>
      </c>
      <c r="N4" s="2">
        <v>6170</v>
      </c>
      <c r="O4" s="2">
        <v>20700</v>
      </c>
      <c r="P4" s="2">
        <v>9371</v>
      </c>
      <c r="Q4" s="2">
        <v>59191</v>
      </c>
    </row>
    <row r="5" spans="1:17" s="2" customFormat="1" ht="12.75">
      <c r="A5" s="2" t="s">
        <v>119</v>
      </c>
      <c r="B5" s="2" t="s">
        <v>86</v>
      </c>
      <c r="C5" s="2" t="s">
        <v>88</v>
      </c>
      <c r="D5" s="2">
        <v>4360240</v>
      </c>
      <c r="E5" s="2">
        <v>3048727</v>
      </c>
      <c r="F5" s="2">
        <v>994550</v>
      </c>
      <c r="G5" s="2">
        <v>2016723</v>
      </c>
      <c r="H5" s="2">
        <v>37454</v>
      </c>
      <c r="I5" s="2">
        <v>747149</v>
      </c>
      <c r="J5" s="2">
        <v>469341</v>
      </c>
      <c r="K5" s="2">
        <v>277808</v>
      </c>
      <c r="L5" s="2">
        <v>499800</v>
      </c>
      <c r="M5" s="2">
        <v>459843</v>
      </c>
      <c r="N5" s="2">
        <v>8801</v>
      </c>
      <c r="O5" s="2">
        <v>21834</v>
      </c>
      <c r="P5" s="2">
        <v>9322</v>
      </c>
      <c r="Q5" s="2">
        <v>64564</v>
      </c>
    </row>
    <row r="6" spans="1:17" s="2" customFormat="1" ht="12.75">
      <c r="A6" s="2" t="s">
        <v>119</v>
      </c>
      <c r="B6" s="2" t="s">
        <v>86</v>
      </c>
      <c r="C6" s="2" t="s">
        <v>89</v>
      </c>
      <c r="D6" s="2">
        <v>263098</v>
      </c>
      <c r="E6" s="2">
        <v>98733</v>
      </c>
      <c r="F6" s="2">
        <v>29178</v>
      </c>
      <c r="G6" s="2">
        <v>66615</v>
      </c>
      <c r="H6" s="2">
        <v>2940</v>
      </c>
      <c r="I6" s="2">
        <v>109824</v>
      </c>
      <c r="J6" s="2">
        <v>76540</v>
      </c>
      <c r="K6" s="2">
        <v>33284</v>
      </c>
      <c r="L6" s="2">
        <v>50643</v>
      </c>
      <c r="M6" s="2">
        <v>47029</v>
      </c>
      <c r="N6" s="2">
        <v>493</v>
      </c>
      <c r="O6" s="2">
        <v>2032</v>
      </c>
      <c r="P6" s="2">
        <v>1089</v>
      </c>
      <c r="Q6" s="2">
        <v>3898</v>
      </c>
    </row>
    <row r="7" spans="3:17" s="2" customFormat="1" ht="12.75">
      <c r="C7" s="2" t="s">
        <v>257</v>
      </c>
      <c r="D7" s="2">
        <v>3232</v>
      </c>
      <c r="E7" s="2">
        <v>775</v>
      </c>
      <c r="F7" s="2">
        <v>234</v>
      </c>
      <c r="G7" s="2">
        <v>534</v>
      </c>
      <c r="H7" s="2">
        <v>7</v>
      </c>
      <c r="I7" s="2">
        <v>2100</v>
      </c>
      <c r="J7" s="2">
        <v>547</v>
      </c>
      <c r="K7" s="2">
        <v>1553</v>
      </c>
      <c r="L7" s="2">
        <v>277</v>
      </c>
      <c r="M7" s="2">
        <v>259</v>
      </c>
      <c r="N7" s="2">
        <v>3</v>
      </c>
      <c r="O7" s="2">
        <v>12</v>
      </c>
      <c r="P7" s="2">
        <v>3</v>
      </c>
      <c r="Q7" s="2">
        <v>80</v>
      </c>
    </row>
    <row r="8" spans="2:29" ht="12.75">
      <c r="B8" t="s">
        <v>91</v>
      </c>
      <c r="D8" s="3">
        <v>2756.05</v>
      </c>
      <c r="E8" s="3">
        <v>615.2</v>
      </c>
      <c r="F8" s="3">
        <v>181.8</v>
      </c>
      <c r="G8" s="3">
        <v>429.45</v>
      </c>
      <c r="H8" s="3">
        <v>3.95</v>
      </c>
      <c r="I8" s="3">
        <v>1829.55</v>
      </c>
      <c r="J8" s="3">
        <v>410.45</v>
      </c>
      <c r="K8" s="3">
        <v>1419.1</v>
      </c>
      <c r="L8" s="3">
        <v>241.95</v>
      </c>
      <c r="M8" s="3">
        <v>227.55</v>
      </c>
      <c r="N8" s="3">
        <v>1.8</v>
      </c>
      <c r="O8" s="3">
        <v>9.6</v>
      </c>
      <c r="P8" s="3">
        <v>3</v>
      </c>
      <c r="Q8" s="3">
        <v>69.35</v>
      </c>
      <c r="R8" s="3">
        <v>0</v>
      </c>
      <c r="S8" s="3">
        <v>0</v>
      </c>
      <c r="T8" s="3">
        <v>0</v>
      </c>
      <c r="U8" s="3">
        <v>0</v>
      </c>
      <c r="V8" s="3">
        <v>0</v>
      </c>
      <c r="W8" s="3">
        <v>0</v>
      </c>
      <c r="X8" s="3">
        <v>0</v>
      </c>
      <c r="Y8" s="3">
        <v>0</v>
      </c>
      <c r="Z8" s="3">
        <v>0</v>
      </c>
      <c r="AA8" s="3">
        <v>0</v>
      </c>
      <c r="AB8" s="3">
        <v>0</v>
      </c>
      <c r="AC8" s="3">
        <v>0</v>
      </c>
    </row>
    <row r="11" ht="12.75">
      <c r="A11" s="4" t="s">
        <v>92</v>
      </c>
    </row>
    <row r="14" spans="1:22" ht="12.75">
      <c r="A14" t="s">
        <v>119</v>
      </c>
      <c r="D14" s="5">
        <f aca="true" t="shared" si="0" ref="D14:Q14">D2/$D2*100</f>
        <v>100</v>
      </c>
      <c r="E14" s="5">
        <f t="shared" si="0"/>
        <v>71.34475728765322</v>
      </c>
      <c r="F14" s="5">
        <f t="shared" si="0"/>
        <v>24.6748612276924</v>
      </c>
      <c r="G14" s="5">
        <f t="shared" si="0"/>
        <v>46.037769422297124</v>
      </c>
      <c r="H14" s="5">
        <f t="shared" si="0"/>
        <v>0.6321266376636965</v>
      </c>
      <c r="I14" s="5">
        <f t="shared" si="0"/>
        <v>17.860091326073587</v>
      </c>
      <c r="J14" s="5">
        <f t="shared" si="0"/>
        <v>12.403713268773773</v>
      </c>
      <c r="K14" s="5">
        <f t="shared" si="0"/>
        <v>5.45637805729981</v>
      </c>
      <c r="L14" s="5">
        <f t="shared" si="0"/>
        <v>9.099123127170872</v>
      </c>
      <c r="M14" s="5">
        <f t="shared" si="0"/>
        <v>7.946436343889805</v>
      </c>
      <c r="N14" s="5">
        <f t="shared" si="0"/>
        <v>0.2928466329661599</v>
      </c>
      <c r="O14" s="5">
        <f t="shared" si="0"/>
        <v>0.5557897127668135</v>
      </c>
      <c r="P14" s="5">
        <f t="shared" si="0"/>
        <v>0.30405043754809336</v>
      </c>
      <c r="Q14" s="5">
        <f t="shared" si="0"/>
        <v>1.6960282591023235</v>
      </c>
      <c r="R14" s="5"/>
      <c r="S14" s="5"/>
      <c r="T14" s="5"/>
      <c r="U14" s="5"/>
      <c r="V14" s="5"/>
    </row>
    <row r="15" spans="1:22" ht="12.75">
      <c r="A15" t="s">
        <v>119</v>
      </c>
      <c r="B15" t="s">
        <v>86</v>
      </c>
      <c r="D15" s="5">
        <f aca="true" t="shared" si="1" ref="D15:Q15">D3/$D3*100</f>
        <v>100</v>
      </c>
      <c r="E15" s="5">
        <f t="shared" si="1"/>
        <v>71.22123231667949</v>
      </c>
      <c r="F15" s="5">
        <f t="shared" si="1"/>
        <v>24.448522896732825</v>
      </c>
      <c r="G15" s="5">
        <f t="shared" si="1"/>
        <v>46.13150141508016</v>
      </c>
      <c r="H15" s="5">
        <f t="shared" si="1"/>
        <v>0.6412080048665079</v>
      </c>
      <c r="I15" s="5">
        <f t="shared" si="1"/>
        <v>17.925491443713387</v>
      </c>
      <c r="J15" s="5">
        <f t="shared" si="1"/>
        <v>12.375282782863177</v>
      </c>
      <c r="K15" s="5">
        <f t="shared" si="1"/>
        <v>5.550208660850209</v>
      </c>
      <c r="L15" s="5">
        <f t="shared" si="1"/>
        <v>9.159563630937145</v>
      </c>
      <c r="M15" s="5">
        <f t="shared" si="1"/>
        <v>8.00629868709992</v>
      </c>
      <c r="N15" s="5">
        <f t="shared" si="1"/>
        <v>0.29929437709010603</v>
      </c>
      <c r="O15" s="5">
        <f t="shared" si="1"/>
        <v>0.5479671241280754</v>
      </c>
      <c r="P15" s="5">
        <f t="shared" si="1"/>
        <v>0.30600344261904344</v>
      </c>
      <c r="Q15" s="5">
        <f t="shared" si="1"/>
        <v>1.6937126086699696</v>
      </c>
      <c r="R15" s="5"/>
      <c r="S15" s="5"/>
      <c r="T15" s="5"/>
      <c r="U15" s="5"/>
      <c r="V15" s="5"/>
    </row>
    <row r="16" spans="1:22" ht="12.75">
      <c r="A16" t="s">
        <v>119</v>
      </c>
      <c r="B16" t="s">
        <v>86</v>
      </c>
      <c r="C16" t="s">
        <v>87</v>
      </c>
      <c r="D16" s="5">
        <f aca="true" t="shared" si="2" ref="D16:Q16">D4/$D4*100</f>
        <v>100</v>
      </c>
      <c r="E16" s="5">
        <f t="shared" si="2"/>
        <v>39.83218755793867</v>
      </c>
      <c r="F16" s="5">
        <f t="shared" si="2"/>
        <v>13.428269359238845</v>
      </c>
      <c r="G16" s="5">
        <f t="shared" si="2"/>
        <v>25.33391063540505</v>
      </c>
      <c r="H16" s="5">
        <f t="shared" si="2"/>
        <v>1.0700075632947714</v>
      </c>
      <c r="I16" s="5">
        <f t="shared" si="2"/>
        <v>38.79503029732283</v>
      </c>
      <c r="J16" s="5">
        <f t="shared" si="2"/>
        <v>26.103814313756075</v>
      </c>
      <c r="K16" s="5">
        <f t="shared" si="2"/>
        <v>12.691215983566757</v>
      </c>
      <c r="L16" s="5">
        <f t="shared" si="2"/>
        <v>19.19535519527721</v>
      </c>
      <c r="M16" s="5">
        <f t="shared" si="2"/>
        <v>17.862177346019266</v>
      </c>
      <c r="N16" s="5">
        <f t="shared" si="2"/>
        <v>0.22697241604595655</v>
      </c>
      <c r="O16" s="5">
        <f t="shared" si="2"/>
        <v>0.7614795805755755</v>
      </c>
      <c r="P16" s="5">
        <f t="shared" si="2"/>
        <v>0.34472585263641153</v>
      </c>
      <c r="Q16" s="5">
        <f t="shared" si="2"/>
        <v>2.177426949461299</v>
      </c>
      <c r="R16" s="5"/>
      <c r="S16" s="5"/>
      <c r="T16" s="5"/>
      <c r="U16" s="5"/>
      <c r="V16" s="5"/>
    </row>
    <row r="17" spans="1:22" ht="12.75">
      <c r="A17" t="s">
        <v>119</v>
      </c>
      <c r="B17" t="s">
        <v>86</v>
      </c>
      <c r="C17" t="s">
        <v>88</v>
      </c>
      <c r="D17" s="5">
        <f aca="true" t="shared" si="3" ref="D17:Q17">D5/$D5*100</f>
        <v>100</v>
      </c>
      <c r="E17" s="5">
        <f t="shared" si="3"/>
        <v>69.92108232574353</v>
      </c>
      <c r="F17" s="5">
        <f t="shared" si="3"/>
        <v>22.80952424637176</v>
      </c>
      <c r="G17" s="5">
        <f t="shared" si="3"/>
        <v>46.25256866594499</v>
      </c>
      <c r="H17" s="5">
        <f t="shared" si="3"/>
        <v>0.8589894134267839</v>
      </c>
      <c r="I17" s="5">
        <f t="shared" si="3"/>
        <v>17.1355017155019</v>
      </c>
      <c r="J17" s="5">
        <f t="shared" si="3"/>
        <v>10.764109315083575</v>
      </c>
      <c r="K17" s="5">
        <f t="shared" si="3"/>
        <v>6.371392400418325</v>
      </c>
      <c r="L17" s="5">
        <f t="shared" si="3"/>
        <v>11.462671779535071</v>
      </c>
      <c r="M17" s="5">
        <f t="shared" si="3"/>
        <v>10.546277269141148</v>
      </c>
      <c r="N17" s="5">
        <f t="shared" si="3"/>
        <v>0.20184668733831168</v>
      </c>
      <c r="O17" s="5">
        <f t="shared" si="3"/>
        <v>0.5007522521696053</v>
      </c>
      <c r="P17" s="5">
        <f t="shared" si="3"/>
        <v>0.21379557088600626</v>
      </c>
      <c r="Q17" s="5">
        <f t="shared" si="3"/>
        <v>1.4807441792194926</v>
      </c>
      <c r="R17" s="5"/>
      <c r="S17" s="5"/>
      <c r="T17" s="5"/>
      <c r="U17" s="5"/>
      <c r="V17" s="5"/>
    </row>
    <row r="18" spans="1:22" ht="12.75">
      <c r="A18" t="s">
        <v>119</v>
      </c>
      <c r="B18" t="s">
        <v>86</v>
      </c>
      <c r="C18" t="s">
        <v>89</v>
      </c>
      <c r="D18" s="5">
        <f aca="true" t="shared" si="4" ref="D18:Q18">D6/$D6*100</f>
        <v>100</v>
      </c>
      <c r="E18" s="5">
        <f t="shared" si="4"/>
        <v>37.527081163672854</v>
      </c>
      <c r="F18" s="5">
        <f t="shared" si="4"/>
        <v>11.090164121354022</v>
      </c>
      <c r="G18" s="5">
        <f t="shared" si="4"/>
        <v>25.31946270971273</v>
      </c>
      <c r="H18" s="5">
        <f t="shared" si="4"/>
        <v>1.1174543326061013</v>
      </c>
      <c r="I18" s="5">
        <f t="shared" si="4"/>
        <v>41.742620620453216</v>
      </c>
      <c r="J18" s="5">
        <f t="shared" si="4"/>
        <v>29.09182129852754</v>
      </c>
      <c r="K18" s="5">
        <f t="shared" si="4"/>
        <v>12.650799321925671</v>
      </c>
      <c r="L18" s="5">
        <f t="shared" si="4"/>
        <v>19.248721008901626</v>
      </c>
      <c r="M18" s="5">
        <f t="shared" si="4"/>
        <v>17.875088370113037</v>
      </c>
      <c r="N18" s="5">
        <f t="shared" si="4"/>
        <v>0.18738264829075096</v>
      </c>
      <c r="O18" s="5">
        <f t="shared" si="4"/>
        <v>0.772335783624353</v>
      </c>
      <c r="P18" s="5">
        <f t="shared" si="4"/>
        <v>0.41391420687348446</v>
      </c>
      <c r="Q18" s="5">
        <f t="shared" si="4"/>
        <v>1.481577206972307</v>
      </c>
      <c r="R18" s="5"/>
      <c r="S18" s="5"/>
      <c r="T18" s="5"/>
      <c r="U18" s="5"/>
      <c r="V18" s="5"/>
    </row>
    <row r="19" spans="3:28" ht="12.75">
      <c r="C19" s="2" t="s">
        <v>257</v>
      </c>
      <c r="D19" s="5">
        <f aca="true" t="shared" si="5" ref="D19:Q19">D7/$D7*100</f>
        <v>100</v>
      </c>
      <c r="E19" s="5">
        <f t="shared" si="5"/>
        <v>23.978960396039604</v>
      </c>
      <c r="F19" s="5">
        <f t="shared" si="5"/>
        <v>7.240099009900989</v>
      </c>
      <c r="G19" s="5">
        <f t="shared" si="5"/>
        <v>16.522277227722775</v>
      </c>
      <c r="H19" s="5">
        <f t="shared" si="5"/>
        <v>0.2165841584158416</v>
      </c>
      <c r="I19" s="5">
        <f t="shared" si="5"/>
        <v>64.97524752475248</v>
      </c>
      <c r="J19" s="5">
        <f t="shared" si="5"/>
        <v>16.924504950495052</v>
      </c>
      <c r="K19" s="5">
        <f t="shared" si="5"/>
        <v>48.05074257425743</v>
      </c>
      <c r="L19" s="5">
        <f t="shared" si="5"/>
        <v>8.570544554455447</v>
      </c>
      <c r="M19" s="5">
        <f t="shared" si="5"/>
        <v>8.013613861386139</v>
      </c>
      <c r="N19" s="5">
        <f t="shared" si="5"/>
        <v>0.09282178217821782</v>
      </c>
      <c r="O19" s="5">
        <f t="shared" si="5"/>
        <v>0.3712871287128713</v>
      </c>
      <c r="P19" s="5">
        <f t="shared" si="5"/>
        <v>0.09282178217821782</v>
      </c>
      <c r="Q19" s="5">
        <f t="shared" si="5"/>
        <v>2.4752475247524752</v>
      </c>
      <c r="R19" s="5"/>
      <c r="S19" s="5"/>
      <c r="T19" s="5"/>
      <c r="U19" s="5"/>
      <c r="V19" s="5"/>
      <c r="W19" s="5"/>
      <c r="X19" s="5"/>
      <c r="Y19" s="5"/>
      <c r="Z19" s="5"/>
      <c r="AA19" s="5"/>
      <c r="AB19" s="5"/>
    </row>
    <row r="20" spans="2:28" ht="12.75">
      <c r="B20" t="s">
        <v>91</v>
      </c>
      <c r="D20" s="5">
        <f aca="true" t="shared" si="6" ref="D20:Q20">D8/$D8*100</f>
        <v>100</v>
      </c>
      <c r="E20" s="5">
        <f t="shared" si="6"/>
        <v>22.321801128426554</v>
      </c>
      <c r="F20" s="5">
        <f t="shared" si="6"/>
        <v>6.596397017470655</v>
      </c>
      <c r="G20" s="5">
        <f t="shared" si="6"/>
        <v>15.582083053645615</v>
      </c>
      <c r="H20" s="5">
        <f t="shared" si="6"/>
        <v>0.143321057310281</v>
      </c>
      <c r="I20" s="5">
        <f t="shared" si="6"/>
        <v>66.3830482030442</v>
      </c>
      <c r="J20" s="5">
        <f t="shared" si="6"/>
        <v>14.892690626077174</v>
      </c>
      <c r="K20" s="5">
        <f t="shared" si="6"/>
        <v>51.49035757696703</v>
      </c>
      <c r="L20" s="5">
        <f t="shared" si="6"/>
        <v>8.778868307904428</v>
      </c>
      <c r="M20" s="5">
        <f t="shared" si="6"/>
        <v>8.256381415431505</v>
      </c>
      <c r="N20" s="5">
        <f t="shared" si="6"/>
        <v>0.0653108615591154</v>
      </c>
      <c r="O20" s="5">
        <f t="shared" si="6"/>
        <v>0.3483245949819488</v>
      </c>
      <c r="P20" s="5">
        <f t="shared" si="6"/>
        <v>0.10885143593185899</v>
      </c>
      <c r="Q20" s="5">
        <f t="shared" si="6"/>
        <v>2.516282360624807</v>
      </c>
      <c r="R20" s="5"/>
      <c r="S20" s="5"/>
      <c r="T20" s="5"/>
      <c r="U20" s="5"/>
      <c r="V20" s="5"/>
      <c r="W20" s="5"/>
      <c r="X20" s="5"/>
      <c r="Y20" s="5"/>
      <c r="Z20" s="5"/>
      <c r="AA20" s="5"/>
      <c r="AB20" s="5"/>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X20"/>
  <sheetViews>
    <sheetView workbookViewId="0" topLeftCell="R1">
      <pane ySplit="1" topLeftCell="BM2" activePane="bottomLeft" state="frozen"/>
      <selection pane="topLeft" activeCell="A1" sqref="A1"/>
      <selection pane="bottomLeft" activeCell="CQ14" sqref="CQ14:CQ20"/>
    </sheetView>
  </sheetViews>
  <sheetFormatPr defaultColWidth="9.140625" defaultRowHeight="12.75"/>
  <cols>
    <col min="4" max="4" width="10.140625" style="0" bestFit="1" customWidth="1"/>
    <col min="5" max="9" width="9.28125" style="0" bestFit="1" customWidth="1"/>
    <col min="10" max="10" width="9.28125" style="9" customWidth="1"/>
    <col min="11" max="22" width="9.28125" style="0" bestFit="1" customWidth="1"/>
    <col min="23" max="23" width="9.28125" style="9" customWidth="1"/>
    <col min="24" max="31" width="9.28125" style="0" bestFit="1" customWidth="1"/>
    <col min="32" max="32" width="9.28125" style="9" customWidth="1"/>
    <col min="33" max="47" width="9.28125" style="0" bestFit="1" customWidth="1"/>
    <col min="48" max="48" width="9.28125" style="9" customWidth="1"/>
    <col min="49" max="56" width="9.28125" style="0" bestFit="1" customWidth="1"/>
    <col min="59" max="59" width="9.28125" style="9" customWidth="1"/>
    <col min="70" max="70" width="9.28125" style="9" customWidth="1"/>
    <col min="76" max="76" width="9.28125" style="9" customWidth="1"/>
    <col min="88" max="88" width="9.28125" style="9" customWidth="1"/>
    <col min="94" max="94" width="9.28125" style="9" customWidth="1"/>
  </cols>
  <sheetData>
    <row r="1" spans="1:95" s="1" customFormat="1" ht="36.75" customHeight="1">
      <c r="A1" s="1" t="s">
        <v>101</v>
      </c>
      <c r="D1" s="1" t="s">
        <v>73</v>
      </c>
      <c r="E1" s="1" t="s">
        <v>102</v>
      </c>
      <c r="F1" s="1">
        <v>1</v>
      </c>
      <c r="G1" s="1">
        <v>2</v>
      </c>
      <c r="H1" s="1">
        <v>3</v>
      </c>
      <c r="I1" s="1">
        <v>4</v>
      </c>
      <c r="J1" s="7" t="s">
        <v>103</v>
      </c>
      <c r="K1" s="1">
        <v>5</v>
      </c>
      <c r="L1" s="1">
        <v>6</v>
      </c>
      <c r="M1" s="1">
        <v>7</v>
      </c>
      <c r="N1" s="1">
        <v>8</v>
      </c>
      <c r="O1" s="1">
        <v>9</v>
      </c>
      <c r="P1" s="1">
        <v>10</v>
      </c>
      <c r="Q1" s="1">
        <v>11</v>
      </c>
      <c r="R1" s="1">
        <v>12</v>
      </c>
      <c r="S1" s="1">
        <v>13</v>
      </c>
      <c r="T1" s="1">
        <v>14</v>
      </c>
      <c r="U1" s="1">
        <v>15</v>
      </c>
      <c r="V1" s="1">
        <v>16</v>
      </c>
      <c r="W1" s="7" t="s">
        <v>104</v>
      </c>
      <c r="X1" s="1">
        <v>17</v>
      </c>
      <c r="Y1" s="1">
        <v>18</v>
      </c>
      <c r="Z1" s="1">
        <v>19</v>
      </c>
      <c r="AA1" s="1">
        <v>20</v>
      </c>
      <c r="AB1" s="1">
        <v>21</v>
      </c>
      <c r="AC1" s="1">
        <v>22</v>
      </c>
      <c r="AD1" s="1">
        <v>23</v>
      </c>
      <c r="AE1" s="1">
        <v>24</v>
      </c>
      <c r="AF1" s="7" t="s">
        <v>105</v>
      </c>
      <c r="AG1" s="1">
        <v>25</v>
      </c>
      <c r="AH1" s="1">
        <v>26</v>
      </c>
      <c r="AI1" s="1">
        <v>27</v>
      </c>
      <c r="AJ1" s="1">
        <v>28</v>
      </c>
      <c r="AK1" s="1">
        <v>29</v>
      </c>
      <c r="AL1" s="1">
        <v>30</v>
      </c>
      <c r="AM1" s="1">
        <v>31</v>
      </c>
      <c r="AN1" s="1">
        <v>32</v>
      </c>
      <c r="AO1" s="1">
        <v>33</v>
      </c>
      <c r="AP1" s="1">
        <v>34</v>
      </c>
      <c r="AQ1" s="1">
        <v>35</v>
      </c>
      <c r="AR1" s="1">
        <v>36</v>
      </c>
      <c r="AS1" s="1">
        <v>37</v>
      </c>
      <c r="AT1" s="1">
        <v>38</v>
      </c>
      <c r="AU1" s="1">
        <v>39</v>
      </c>
      <c r="AV1" s="7" t="s">
        <v>106</v>
      </c>
      <c r="AW1" s="1">
        <v>40</v>
      </c>
      <c r="AX1" s="1">
        <v>41</v>
      </c>
      <c r="AY1" s="1">
        <v>42</v>
      </c>
      <c r="AZ1" s="1">
        <v>43</v>
      </c>
      <c r="BA1" s="1">
        <v>44</v>
      </c>
      <c r="BB1" s="1">
        <v>45</v>
      </c>
      <c r="BC1" s="1">
        <v>46</v>
      </c>
      <c r="BD1" s="1">
        <v>47</v>
      </c>
      <c r="BE1" s="1">
        <v>48</v>
      </c>
      <c r="BF1" s="1">
        <v>49</v>
      </c>
      <c r="BG1" s="7" t="s">
        <v>107</v>
      </c>
      <c r="BH1" s="1">
        <v>50</v>
      </c>
      <c r="BI1" s="1">
        <v>51</v>
      </c>
      <c r="BJ1" s="1">
        <v>52</v>
      </c>
      <c r="BK1" s="1">
        <v>53</v>
      </c>
      <c r="BL1" s="1">
        <v>54</v>
      </c>
      <c r="BM1" s="1">
        <v>55</v>
      </c>
      <c r="BN1" s="1">
        <v>56</v>
      </c>
      <c r="BO1" s="1">
        <v>57</v>
      </c>
      <c r="BP1" s="1">
        <v>58</v>
      </c>
      <c r="BQ1" s="1">
        <v>59</v>
      </c>
      <c r="BR1" s="7" t="s">
        <v>108</v>
      </c>
      <c r="BS1" s="1">
        <v>60</v>
      </c>
      <c r="BT1" s="1">
        <v>61</v>
      </c>
      <c r="BU1" s="1">
        <v>62</v>
      </c>
      <c r="BV1" s="1">
        <v>63</v>
      </c>
      <c r="BW1" s="1">
        <v>64</v>
      </c>
      <c r="BX1" s="7" t="s">
        <v>109</v>
      </c>
      <c r="BY1" s="1">
        <v>65</v>
      </c>
      <c r="BZ1" s="1">
        <v>66</v>
      </c>
      <c r="CA1" s="1">
        <v>67</v>
      </c>
      <c r="CB1" s="1">
        <v>68</v>
      </c>
      <c r="CC1" s="1">
        <v>69</v>
      </c>
      <c r="CD1" s="1">
        <v>70</v>
      </c>
      <c r="CE1" s="1">
        <v>71</v>
      </c>
      <c r="CF1" s="1">
        <v>72</v>
      </c>
      <c r="CG1" s="1">
        <v>73</v>
      </c>
      <c r="CH1" s="1">
        <v>74</v>
      </c>
      <c r="CI1" s="1" t="s">
        <v>110</v>
      </c>
      <c r="CJ1" s="7" t="s">
        <v>111</v>
      </c>
      <c r="CK1" s="1" t="s">
        <v>112</v>
      </c>
      <c r="CL1" s="1" t="s">
        <v>113</v>
      </c>
      <c r="CM1" s="1" t="s">
        <v>114</v>
      </c>
      <c r="CN1" s="1" t="s">
        <v>115</v>
      </c>
      <c r="CO1" s="1" t="s">
        <v>116</v>
      </c>
      <c r="CP1" s="7" t="s">
        <v>117</v>
      </c>
      <c r="CQ1" s="1" t="s">
        <v>726</v>
      </c>
    </row>
    <row r="2" spans="1:95" s="2" customFormat="1" ht="12.75">
      <c r="A2" s="2" t="s">
        <v>118</v>
      </c>
      <c r="B2" s="2" t="s">
        <v>119</v>
      </c>
      <c r="D2" s="2">
        <v>52041916</v>
      </c>
      <c r="E2" s="2">
        <v>586240</v>
      </c>
      <c r="F2" s="2">
        <v>606538</v>
      </c>
      <c r="G2" s="2">
        <v>621129</v>
      </c>
      <c r="H2" s="2">
        <v>631323</v>
      </c>
      <c r="I2" s="2">
        <v>648911</v>
      </c>
      <c r="J2" s="8">
        <f aca="true" t="shared" si="0" ref="J2:J8">SUM(E2:I2)</f>
        <v>3094141</v>
      </c>
      <c r="K2" s="2">
        <v>640098</v>
      </c>
      <c r="L2" s="2">
        <v>644328</v>
      </c>
      <c r="M2" s="2">
        <v>662391</v>
      </c>
      <c r="N2" s="2">
        <v>668445</v>
      </c>
      <c r="O2" s="2">
        <v>692592</v>
      </c>
      <c r="P2" s="2">
        <v>700864</v>
      </c>
      <c r="Q2" s="2">
        <v>685645</v>
      </c>
      <c r="R2" s="2">
        <v>680170</v>
      </c>
      <c r="S2" s="2">
        <v>690359</v>
      </c>
      <c r="T2" s="2">
        <v>667985</v>
      </c>
      <c r="U2" s="2">
        <v>661718</v>
      </c>
      <c r="V2" s="2">
        <v>668524</v>
      </c>
      <c r="W2" s="8">
        <f aca="true" t="shared" si="1" ref="W2:W8">SUM(K2:V2)</f>
        <v>8063119</v>
      </c>
      <c r="X2" s="2">
        <v>637976</v>
      </c>
      <c r="Y2" s="2">
        <v>626719</v>
      </c>
      <c r="Z2" s="2">
        <v>622371</v>
      </c>
      <c r="AA2" s="2">
        <v>652599</v>
      </c>
      <c r="AB2" s="2">
        <v>649321</v>
      </c>
      <c r="AC2" s="2">
        <v>622037</v>
      </c>
      <c r="AD2" s="2">
        <v>594648</v>
      </c>
      <c r="AE2" s="2">
        <v>603607</v>
      </c>
      <c r="AF2" s="8">
        <f aca="true" t="shared" si="2" ref="AF2:AF8">SUM(X2:AE2)</f>
        <v>5009278</v>
      </c>
      <c r="AG2" s="2">
        <v>622927</v>
      </c>
      <c r="AH2" s="2">
        <v>650795</v>
      </c>
      <c r="AI2" s="2">
        <v>675202</v>
      </c>
      <c r="AJ2" s="2">
        <v>722713</v>
      </c>
      <c r="AK2" s="2">
        <v>763371</v>
      </c>
      <c r="AL2" s="2">
        <v>782339</v>
      </c>
      <c r="AM2" s="2">
        <v>771716</v>
      </c>
      <c r="AN2" s="2">
        <v>800197</v>
      </c>
      <c r="AO2" s="2">
        <v>803192</v>
      </c>
      <c r="AP2" s="2">
        <v>826477</v>
      </c>
      <c r="AQ2" s="2">
        <v>829041</v>
      </c>
      <c r="AR2" s="2">
        <v>834652</v>
      </c>
      <c r="AS2" s="2">
        <v>825804</v>
      </c>
      <c r="AT2" s="2">
        <v>811995</v>
      </c>
      <c r="AU2" s="2">
        <v>791692</v>
      </c>
      <c r="AV2" s="8">
        <f aca="true" t="shared" si="3" ref="AV2:AV8">SUM(AG2:AU2)</f>
        <v>11512113</v>
      </c>
      <c r="AW2" s="2">
        <v>771334</v>
      </c>
      <c r="AX2" s="2">
        <v>740567</v>
      </c>
      <c r="AY2" s="2">
        <v>729537</v>
      </c>
      <c r="AZ2" s="2">
        <v>720149</v>
      </c>
      <c r="BA2" s="2">
        <v>694781</v>
      </c>
      <c r="BB2" s="2">
        <v>670705</v>
      </c>
      <c r="BC2" s="2">
        <v>656021</v>
      </c>
      <c r="BD2" s="2">
        <v>664737</v>
      </c>
      <c r="BE2" s="2">
        <v>654946</v>
      </c>
      <c r="BF2" s="2">
        <v>649644</v>
      </c>
      <c r="BG2" s="8">
        <f aca="true" t="shared" si="4" ref="BG2:BG8">SUM(AW2:BF2)</f>
        <v>6952421</v>
      </c>
      <c r="BH2" s="2">
        <v>655505</v>
      </c>
      <c r="BI2" s="2">
        <v>679032</v>
      </c>
      <c r="BJ2" s="2">
        <v>700416</v>
      </c>
      <c r="BK2" s="2">
        <v>759818</v>
      </c>
      <c r="BL2" s="2">
        <v>796272</v>
      </c>
      <c r="BM2" s="2">
        <v>613117</v>
      </c>
      <c r="BN2" s="2">
        <v>633750</v>
      </c>
      <c r="BO2" s="2">
        <v>611805</v>
      </c>
      <c r="BP2" s="2">
        <v>583767</v>
      </c>
      <c r="BQ2" s="2">
        <v>519834</v>
      </c>
      <c r="BR2" s="8">
        <f aca="true" t="shared" si="5" ref="BR2:BR8">SUM(BH2:BQ2)</f>
        <v>6553316</v>
      </c>
      <c r="BS2" s="2">
        <v>493475</v>
      </c>
      <c r="BT2" s="2">
        <v>522885</v>
      </c>
      <c r="BU2" s="2">
        <v>518020</v>
      </c>
      <c r="BV2" s="2">
        <v>512393</v>
      </c>
      <c r="BW2" s="2">
        <v>497981</v>
      </c>
      <c r="BX2" s="8">
        <f aca="true" t="shared" si="6" ref="BX2:BX8">SUM(BS2:BW2)</f>
        <v>2544754</v>
      </c>
      <c r="BY2" s="2">
        <v>483043</v>
      </c>
      <c r="BZ2" s="2">
        <v>467955</v>
      </c>
      <c r="CA2" s="2">
        <v>447228</v>
      </c>
      <c r="CB2" s="2">
        <v>447009</v>
      </c>
      <c r="CC2" s="2">
        <v>447247</v>
      </c>
      <c r="CD2" s="2">
        <v>445801</v>
      </c>
      <c r="CE2" s="2">
        <v>430718</v>
      </c>
      <c r="CF2" s="2">
        <v>412809</v>
      </c>
      <c r="CG2" s="2">
        <v>394659</v>
      </c>
      <c r="CH2" s="2">
        <v>390563</v>
      </c>
      <c r="CI2" s="2">
        <v>1755023</v>
      </c>
      <c r="CJ2" s="8">
        <f aca="true" t="shared" si="7" ref="CJ2:CJ8">SUM(BY2:CI2)</f>
        <v>6122055</v>
      </c>
      <c r="CK2" s="2">
        <v>1178314</v>
      </c>
      <c r="CL2" s="2">
        <v>676678</v>
      </c>
      <c r="CM2" s="2">
        <v>265180</v>
      </c>
      <c r="CN2" s="2">
        <v>61987</v>
      </c>
      <c r="CO2" s="2">
        <v>8560</v>
      </c>
      <c r="CP2" s="8">
        <f aca="true" t="shared" si="8" ref="CP2:CP8">SUM(CK2:CO2)</f>
        <v>2190719</v>
      </c>
      <c r="CQ2" s="2">
        <f>CP2+CJ2</f>
        <v>8312774</v>
      </c>
    </row>
    <row r="3" spans="1:95" s="2" customFormat="1" ht="12.75">
      <c r="A3" s="2" t="s">
        <v>119</v>
      </c>
      <c r="B3" s="2">
        <v>64</v>
      </c>
      <c r="C3" s="2" t="s">
        <v>86</v>
      </c>
      <c r="D3" s="2">
        <v>49138831</v>
      </c>
      <c r="E3" s="2">
        <v>554460</v>
      </c>
      <c r="F3" s="2">
        <v>574428</v>
      </c>
      <c r="G3" s="2">
        <v>587635</v>
      </c>
      <c r="H3" s="2">
        <v>596726</v>
      </c>
      <c r="I3" s="2">
        <v>612989</v>
      </c>
      <c r="J3" s="8">
        <f t="shared" si="0"/>
        <v>2926238</v>
      </c>
      <c r="K3" s="2">
        <v>604631</v>
      </c>
      <c r="L3" s="2">
        <v>608575</v>
      </c>
      <c r="M3" s="2">
        <v>625462</v>
      </c>
      <c r="N3" s="2">
        <v>630665</v>
      </c>
      <c r="O3" s="2">
        <v>653196</v>
      </c>
      <c r="P3" s="2">
        <v>661291</v>
      </c>
      <c r="Q3" s="2">
        <v>646996</v>
      </c>
      <c r="R3" s="2">
        <v>640717</v>
      </c>
      <c r="S3" s="2">
        <v>650842</v>
      </c>
      <c r="T3" s="2">
        <v>629201</v>
      </c>
      <c r="U3" s="2">
        <v>623767</v>
      </c>
      <c r="V3" s="2">
        <v>629445</v>
      </c>
      <c r="W3" s="8">
        <f t="shared" si="1"/>
        <v>7604788</v>
      </c>
      <c r="X3" s="2">
        <v>601821</v>
      </c>
      <c r="Y3" s="2">
        <v>590850</v>
      </c>
      <c r="Z3" s="2">
        <v>586721</v>
      </c>
      <c r="AA3" s="2">
        <v>614403</v>
      </c>
      <c r="AB3" s="2">
        <v>611506</v>
      </c>
      <c r="AC3" s="2">
        <v>588649</v>
      </c>
      <c r="AD3" s="2">
        <v>564695</v>
      </c>
      <c r="AE3" s="2">
        <v>573466</v>
      </c>
      <c r="AF3" s="8">
        <f t="shared" si="2"/>
        <v>4732111</v>
      </c>
      <c r="AG3" s="2">
        <v>592740</v>
      </c>
      <c r="AH3" s="2">
        <v>619548</v>
      </c>
      <c r="AI3" s="2">
        <v>642742</v>
      </c>
      <c r="AJ3" s="2">
        <v>687806</v>
      </c>
      <c r="AK3" s="2">
        <v>725824</v>
      </c>
      <c r="AL3" s="2">
        <v>743517</v>
      </c>
      <c r="AM3" s="2">
        <v>733446</v>
      </c>
      <c r="AN3" s="2">
        <v>760002</v>
      </c>
      <c r="AO3" s="2">
        <v>763358</v>
      </c>
      <c r="AP3" s="2">
        <v>785288</v>
      </c>
      <c r="AQ3" s="2">
        <v>787124</v>
      </c>
      <c r="AR3" s="2">
        <v>791661</v>
      </c>
      <c r="AS3" s="2">
        <v>782799</v>
      </c>
      <c r="AT3" s="2">
        <v>769653</v>
      </c>
      <c r="AU3" s="2">
        <v>749776</v>
      </c>
      <c r="AV3" s="8">
        <f t="shared" si="3"/>
        <v>10935284</v>
      </c>
      <c r="AW3" s="2">
        <v>730588</v>
      </c>
      <c r="AX3" s="2">
        <v>701571</v>
      </c>
      <c r="AY3" s="2">
        <v>690494</v>
      </c>
      <c r="AZ3" s="2">
        <v>681359</v>
      </c>
      <c r="BA3" s="2">
        <v>656875</v>
      </c>
      <c r="BB3" s="2">
        <v>634240</v>
      </c>
      <c r="BC3" s="2">
        <v>619926</v>
      </c>
      <c r="BD3" s="2">
        <v>627116</v>
      </c>
      <c r="BE3" s="2">
        <v>617653</v>
      </c>
      <c r="BF3" s="2">
        <v>612630</v>
      </c>
      <c r="BG3" s="8">
        <f t="shared" si="4"/>
        <v>6572452</v>
      </c>
      <c r="BH3" s="2">
        <v>617394</v>
      </c>
      <c r="BI3" s="2">
        <v>639113</v>
      </c>
      <c r="BJ3" s="2">
        <v>659638</v>
      </c>
      <c r="BK3" s="2">
        <v>715481</v>
      </c>
      <c r="BL3" s="2">
        <v>751071</v>
      </c>
      <c r="BM3" s="2">
        <v>577525</v>
      </c>
      <c r="BN3" s="2">
        <v>596512</v>
      </c>
      <c r="BO3" s="2">
        <v>575598</v>
      </c>
      <c r="BP3" s="2">
        <v>548342</v>
      </c>
      <c r="BQ3" s="2">
        <v>487454</v>
      </c>
      <c r="BR3" s="8">
        <f t="shared" si="5"/>
        <v>6168128</v>
      </c>
      <c r="BS3" s="2">
        <v>462708</v>
      </c>
      <c r="BT3" s="2">
        <v>491823</v>
      </c>
      <c r="BU3" s="2">
        <v>487196</v>
      </c>
      <c r="BV3" s="2">
        <v>481809</v>
      </c>
      <c r="BW3" s="2">
        <v>468294</v>
      </c>
      <c r="BX3" s="8">
        <f t="shared" si="6"/>
        <v>2391830</v>
      </c>
      <c r="BY3" s="2">
        <v>454008</v>
      </c>
      <c r="BZ3" s="2">
        <v>439446</v>
      </c>
      <c r="CA3" s="2">
        <v>420079</v>
      </c>
      <c r="CB3" s="2">
        <v>419937</v>
      </c>
      <c r="CC3" s="2">
        <v>420553</v>
      </c>
      <c r="CD3" s="2">
        <v>418979</v>
      </c>
      <c r="CE3" s="2">
        <v>404735</v>
      </c>
      <c r="CF3" s="2">
        <v>387853</v>
      </c>
      <c r="CG3" s="2">
        <v>370943</v>
      </c>
      <c r="CH3" s="2">
        <v>366308</v>
      </c>
      <c r="CI3" s="2">
        <v>1645194</v>
      </c>
      <c r="CJ3" s="8">
        <f t="shared" si="7"/>
        <v>5748035</v>
      </c>
      <c r="CK3" s="2">
        <v>1105941</v>
      </c>
      <c r="CL3" s="2">
        <v>637701</v>
      </c>
      <c r="CM3" s="2">
        <v>249874</v>
      </c>
      <c r="CN3" s="2">
        <v>58401</v>
      </c>
      <c r="CO3" s="2">
        <v>8048</v>
      </c>
      <c r="CP3" s="8">
        <f t="shared" si="8"/>
        <v>2059965</v>
      </c>
      <c r="CQ3" s="2">
        <f aca="true" t="shared" si="9" ref="CQ3:CQ8">CP3+CJ3</f>
        <v>7808000</v>
      </c>
    </row>
    <row r="4" spans="1:95" s="2" customFormat="1" ht="12.75">
      <c r="A4" s="2" t="s">
        <v>120</v>
      </c>
      <c r="B4" s="2" t="s">
        <v>121</v>
      </c>
      <c r="C4" s="2" t="s">
        <v>87</v>
      </c>
      <c r="D4" s="2">
        <v>2766114</v>
      </c>
      <c r="E4" s="2">
        <v>40040</v>
      </c>
      <c r="F4" s="2">
        <v>38901</v>
      </c>
      <c r="G4" s="2">
        <v>37363</v>
      </c>
      <c r="H4" s="2">
        <v>37027</v>
      </c>
      <c r="I4" s="2">
        <v>36779</v>
      </c>
      <c r="J4" s="8">
        <f t="shared" si="0"/>
        <v>190110</v>
      </c>
      <c r="K4" s="2">
        <v>34442</v>
      </c>
      <c r="L4" s="2">
        <v>33124</v>
      </c>
      <c r="M4" s="2">
        <v>32708</v>
      </c>
      <c r="N4" s="2">
        <v>33069</v>
      </c>
      <c r="O4" s="2">
        <v>32047</v>
      </c>
      <c r="P4" s="2">
        <v>31730</v>
      </c>
      <c r="Q4" s="2">
        <v>31453</v>
      </c>
      <c r="R4" s="2">
        <v>30676</v>
      </c>
      <c r="S4" s="2">
        <v>30860</v>
      </c>
      <c r="T4" s="2">
        <v>29881</v>
      </c>
      <c r="U4" s="2">
        <v>28714</v>
      </c>
      <c r="V4" s="2">
        <v>31166</v>
      </c>
      <c r="W4" s="8">
        <f t="shared" si="1"/>
        <v>379870</v>
      </c>
      <c r="X4" s="2">
        <v>29722</v>
      </c>
      <c r="Y4" s="2">
        <v>30200</v>
      </c>
      <c r="Z4" s="2">
        <v>33268</v>
      </c>
      <c r="AA4" s="2">
        <v>39618</v>
      </c>
      <c r="AB4" s="2">
        <v>41924</v>
      </c>
      <c r="AC4" s="2">
        <v>46921</v>
      </c>
      <c r="AD4" s="2">
        <v>53659</v>
      </c>
      <c r="AE4" s="2">
        <v>59707</v>
      </c>
      <c r="AF4" s="8">
        <f t="shared" si="2"/>
        <v>335019</v>
      </c>
      <c r="AG4" s="2">
        <v>63784</v>
      </c>
      <c r="AH4" s="2">
        <v>66953</v>
      </c>
      <c r="AI4" s="2">
        <v>67168</v>
      </c>
      <c r="AJ4" s="2">
        <v>69414</v>
      </c>
      <c r="AK4" s="2">
        <v>67930</v>
      </c>
      <c r="AL4" s="2">
        <v>66298</v>
      </c>
      <c r="AM4" s="2">
        <v>62266</v>
      </c>
      <c r="AN4" s="2">
        <v>61923</v>
      </c>
      <c r="AO4" s="2">
        <v>59951</v>
      </c>
      <c r="AP4" s="2">
        <v>59238</v>
      </c>
      <c r="AQ4" s="2">
        <v>56127</v>
      </c>
      <c r="AR4" s="2">
        <v>53963</v>
      </c>
      <c r="AS4" s="2">
        <v>51670</v>
      </c>
      <c r="AT4" s="2">
        <v>48925</v>
      </c>
      <c r="AU4" s="2">
        <v>44993</v>
      </c>
      <c r="AV4" s="8">
        <f t="shared" si="3"/>
        <v>900603</v>
      </c>
      <c r="AW4" s="2">
        <v>43600</v>
      </c>
      <c r="AX4" s="2">
        <v>40423</v>
      </c>
      <c r="AY4" s="2">
        <v>37782</v>
      </c>
      <c r="AZ4" s="2">
        <v>36172</v>
      </c>
      <c r="BA4" s="2">
        <v>34294</v>
      </c>
      <c r="BB4" s="2">
        <v>31631</v>
      </c>
      <c r="BC4" s="2">
        <v>29878</v>
      </c>
      <c r="BD4" s="2">
        <v>28778</v>
      </c>
      <c r="BE4" s="2">
        <v>27976</v>
      </c>
      <c r="BF4" s="2">
        <v>26884</v>
      </c>
      <c r="BG4" s="8">
        <f t="shared" si="4"/>
        <v>337418</v>
      </c>
      <c r="BH4" s="2">
        <v>26712</v>
      </c>
      <c r="BI4" s="2">
        <v>26438</v>
      </c>
      <c r="BJ4" s="2">
        <v>27011</v>
      </c>
      <c r="BK4" s="2">
        <v>27689</v>
      </c>
      <c r="BL4" s="2">
        <v>28062</v>
      </c>
      <c r="BM4" s="2">
        <v>22152</v>
      </c>
      <c r="BN4" s="2">
        <v>22298</v>
      </c>
      <c r="BO4" s="2">
        <v>21138</v>
      </c>
      <c r="BP4" s="2">
        <v>21200</v>
      </c>
      <c r="BQ4" s="2">
        <v>19231</v>
      </c>
      <c r="BR4" s="8">
        <f t="shared" si="5"/>
        <v>241931</v>
      </c>
      <c r="BS4" s="2">
        <v>19329</v>
      </c>
      <c r="BT4" s="2">
        <v>20169</v>
      </c>
      <c r="BU4" s="2">
        <v>19605</v>
      </c>
      <c r="BV4" s="2">
        <v>19042</v>
      </c>
      <c r="BW4" s="2">
        <v>18908</v>
      </c>
      <c r="BX4" s="8">
        <f t="shared" si="6"/>
        <v>97053</v>
      </c>
      <c r="BY4" s="2">
        <v>17715</v>
      </c>
      <c r="BZ4" s="2">
        <v>16816</v>
      </c>
      <c r="CA4" s="2">
        <v>15746</v>
      </c>
      <c r="CB4" s="2">
        <v>15924</v>
      </c>
      <c r="CC4" s="2">
        <v>15467</v>
      </c>
      <c r="CD4" s="2">
        <v>15757</v>
      </c>
      <c r="CE4" s="2">
        <v>15275</v>
      </c>
      <c r="CF4" s="2">
        <v>14228</v>
      </c>
      <c r="CG4" s="2">
        <v>13231</v>
      </c>
      <c r="CH4" s="2">
        <v>13191</v>
      </c>
      <c r="CI4" s="2">
        <v>58573</v>
      </c>
      <c r="CJ4" s="8">
        <f t="shared" si="7"/>
        <v>211923</v>
      </c>
      <c r="CK4" s="2">
        <v>38782</v>
      </c>
      <c r="CL4" s="2">
        <v>22382</v>
      </c>
      <c r="CM4" s="2">
        <v>8667</v>
      </c>
      <c r="CN4" s="2">
        <v>1986</v>
      </c>
      <c r="CO4" s="2">
        <v>370</v>
      </c>
      <c r="CP4" s="8">
        <f t="shared" si="8"/>
        <v>72187</v>
      </c>
      <c r="CQ4" s="2">
        <f t="shared" si="9"/>
        <v>284110</v>
      </c>
    </row>
    <row r="5" spans="1:95" s="2" customFormat="1" ht="12.75">
      <c r="A5" s="2" t="s">
        <v>120</v>
      </c>
      <c r="B5" s="2" t="s">
        <v>122</v>
      </c>
      <c r="C5" s="2" t="s">
        <v>88</v>
      </c>
      <c r="D5" s="2">
        <v>4405977</v>
      </c>
      <c r="E5" s="2">
        <v>55930</v>
      </c>
      <c r="F5" s="2">
        <v>58293</v>
      </c>
      <c r="G5" s="2">
        <v>57605</v>
      </c>
      <c r="H5" s="2">
        <v>57842</v>
      </c>
      <c r="I5" s="2">
        <v>58407</v>
      </c>
      <c r="J5" s="8">
        <f t="shared" si="0"/>
        <v>288077</v>
      </c>
      <c r="K5" s="2">
        <v>56662</v>
      </c>
      <c r="L5" s="2">
        <v>56438</v>
      </c>
      <c r="M5" s="2">
        <v>57511</v>
      </c>
      <c r="N5" s="2">
        <v>57223</v>
      </c>
      <c r="O5" s="2">
        <v>58564</v>
      </c>
      <c r="P5" s="2">
        <v>57482</v>
      </c>
      <c r="Q5" s="2">
        <v>56917</v>
      </c>
      <c r="R5" s="2">
        <v>55672</v>
      </c>
      <c r="S5" s="2">
        <v>56516</v>
      </c>
      <c r="T5" s="2">
        <v>54215</v>
      </c>
      <c r="U5" s="2">
        <v>54145</v>
      </c>
      <c r="V5" s="2">
        <v>55928</v>
      </c>
      <c r="W5" s="8">
        <f t="shared" si="1"/>
        <v>677273</v>
      </c>
      <c r="X5" s="2">
        <v>53530</v>
      </c>
      <c r="Y5" s="2">
        <v>51773</v>
      </c>
      <c r="Z5" s="2">
        <v>48360</v>
      </c>
      <c r="AA5" s="2">
        <v>52315</v>
      </c>
      <c r="AB5" s="2">
        <v>54633</v>
      </c>
      <c r="AC5" s="2">
        <v>57542</v>
      </c>
      <c r="AD5" s="2">
        <v>60840</v>
      </c>
      <c r="AE5" s="2">
        <v>63845</v>
      </c>
      <c r="AF5" s="8">
        <f t="shared" si="2"/>
        <v>442838</v>
      </c>
      <c r="AG5" s="2">
        <v>65977</v>
      </c>
      <c r="AH5" s="2">
        <v>69091</v>
      </c>
      <c r="AI5" s="2">
        <v>70845</v>
      </c>
      <c r="AJ5" s="2">
        <v>74753</v>
      </c>
      <c r="AK5" s="2">
        <v>76238</v>
      </c>
      <c r="AL5" s="2">
        <v>76194</v>
      </c>
      <c r="AM5" s="2">
        <v>75620</v>
      </c>
      <c r="AN5" s="2">
        <v>77646</v>
      </c>
      <c r="AO5" s="2">
        <v>77774</v>
      </c>
      <c r="AP5" s="2">
        <v>79095</v>
      </c>
      <c r="AQ5" s="2">
        <v>79416</v>
      </c>
      <c r="AR5" s="2">
        <v>77919</v>
      </c>
      <c r="AS5" s="2">
        <v>76248</v>
      </c>
      <c r="AT5" s="2">
        <v>73556</v>
      </c>
      <c r="AU5" s="2">
        <v>71137</v>
      </c>
      <c r="AV5" s="8">
        <f t="shared" si="3"/>
        <v>1121509</v>
      </c>
      <c r="AW5" s="2">
        <v>68193</v>
      </c>
      <c r="AX5" s="2">
        <v>65471</v>
      </c>
      <c r="AY5" s="2">
        <v>63960</v>
      </c>
      <c r="AZ5" s="2">
        <v>61573</v>
      </c>
      <c r="BA5" s="2">
        <v>59509</v>
      </c>
      <c r="BB5" s="2">
        <v>57364</v>
      </c>
      <c r="BC5" s="2">
        <v>55044</v>
      </c>
      <c r="BD5" s="2">
        <v>54472</v>
      </c>
      <c r="BE5" s="2">
        <v>53007</v>
      </c>
      <c r="BF5" s="2">
        <v>52490</v>
      </c>
      <c r="BG5" s="8">
        <f t="shared" si="4"/>
        <v>591083</v>
      </c>
      <c r="BH5" s="2">
        <v>51806</v>
      </c>
      <c r="BI5" s="2">
        <v>52513</v>
      </c>
      <c r="BJ5" s="2">
        <v>53785</v>
      </c>
      <c r="BK5" s="2">
        <v>57213</v>
      </c>
      <c r="BL5" s="2">
        <v>59586</v>
      </c>
      <c r="BM5" s="2">
        <v>46675</v>
      </c>
      <c r="BN5" s="2">
        <v>45703</v>
      </c>
      <c r="BO5" s="2">
        <v>44305</v>
      </c>
      <c r="BP5" s="2">
        <v>42723</v>
      </c>
      <c r="BQ5" s="2">
        <v>37605</v>
      </c>
      <c r="BR5" s="8">
        <f t="shared" si="5"/>
        <v>491914</v>
      </c>
      <c r="BS5" s="2">
        <v>35513</v>
      </c>
      <c r="BT5" s="2">
        <v>38357</v>
      </c>
      <c r="BU5" s="2">
        <v>38344</v>
      </c>
      <c r="BV5" s="2">
        <v>37179</v>
      </c>
      <c r="BW5" s="2">
        <v>36410</v>
      </c>
      <c r="BX5" s="8">
        <f t="shared" si="6"/>
        <v>185803</v>
      </c>
      <c r="BY5" s="2">
        <v>35383</v>
      </c>
      <c r="BZ5" s="2">
        <v>33873</v>
      </c>
      <c r="CA5" s="2">
        <v>32356</v>
      </c>
      <c r="CB5" s="2">
        <v>32298</v>
      </c>
      <c r="CC5" s="2">
        <v>32269</v>
      </c>
      <c r="CD5" s="2">
        <v>32064</v>
      </c>
      <c r="CE5" s="2">
        <v>31181</v>
      </c>
      <c r="CF5" s="2">
        <v>29149</v>
      </c>
      <c r="CG5" s="2">
        <v>28615</v>
      </c>
      <c r="CH5" s="2">
        <v>27529</v>
      </c>
      <c r="CI5" s="2">
        <v>126741</v>
      </c>
      <c r="CJ5" s="8">
        <f t="shared" si="7"/>
        <v>441458</v>
      </c>
      <c r="CK5" s="2">
        <v>86457</v>
      </c>
      <c r="CL5" s="2">
        <v>53321</v>
      </c>
      <c r="CM5" s="2">
        <v>20679</v>
      </c>
      <c r="CN5" s="2">
        <v>4898</v>
      </c>
      <c r="CO5" s="2">
        <v>667</v>
      </c>
      <c r="CP5" s="8">
        <f t="shared" si="8"/>
        <v>166022</v>
      </c>
      <c r="CQ5" s="2">
        <f t="shared" si="9"/>
        <v>607480</v>
      </c>
    </row>
    <row r="6" spans="1:95" s="2" customFormat="1" ht="12.75">
      <c r="A6" s="2" t="s">
        <v>87</v>
      </c>
      <c r="B6" s="2" t="s">
        <v>123</v>
      </c>
      <c r="C6" s="2" t="s">
        <v>89</v>
      </c>
      <c r="D6" s="2">
        <v>266169</v>
      </c>
      <c r="E6" s="2">
        <v>3742</v>
      </c>
      <c r="F6" s="2">
        <v>3575</v>
      </c>
      <c r="G6" s="2">
        <v>3630</v>
      </c>
      <c r="H6" s="2">
        <v>3657</v>
      </c>
      <c r="I6" s="2">
        <v>3459</v>
      </c>
      <c r="J6" s="8">
        <f t="shared" si="0"/>
        <v>18063</v>
      </c>
      <c r="K6" s="2">
        <v>3289</v>
      </c>
      <c r="L6" s="2">
        <v>3149</v>
      </c>
      <c r="M6" s="2">
        <v>3048</v>
      </c>
      <c r="N6" s="2">
        <v>3156</v>
      </c>
      <c r="O6" s="2">
        <v>3020</v>
      </c>
      <c r="P6" s="2">
        <v>3068</v>
      </c>
      <c r="Q6" s="2">
        <v>2952</v>
      </c>
      <c r="R6" s="2">
        <v>2993</v>
      </c>
      <c r="S6" s="2">
        <v>2838</v>
      </c>
      <c r="T6" s="2">
        <v>2739</v>
      </c>
      <c r="U6" s="2">
        <v>2739</v>
      </c>
      <c r="V6" s="2">
        <v>2851</v>
      </c>
      <c r="W6" s="8">
        <f t="shared" si="1"/>
        <v>35842</v>
      </c>
      <c r="X6" s="2">
        <v>2656</v>
      </c>
      <c r="Y6" s="2">
        <v>2738</v>
      </c>
      <c r="Z6" s="2">
        <v>2791</v>
      </c>
      <c r="AA6" s="2">
        <v>3117</v>
      </c>
      <c r="AB6" s="2">
        <v>3579</v>
      </c>
      <c r="AC6" s="2">
        <v>4160</v>
      </c>
      <c r="AD6" s="2">
        <v>5647</v>
      </c>
      <c r="AE6" s="2">
        <v>6325</v>
      </c>
      <c r="AF6" s="8">
        <f t="shared" si="2"/>
        <v>31013</v>
      </c>
      <c r="AG6" s="2">
        <v>7032</v>
      </c>
      <c r="AH6" s="2">
        <v>7298</v>
      </c>
      <c r="AI6" s="2">
        <v>7172</v>
      </c>
      <c r="AJ6" s="2">
        <v>7423</v>
      </c>
      <c r="AK6" s="2">
        <v>7426</v>
      </c>
      <c r="AL6" s="2">
        <v>7188</v>
      </c>
      <c r="AM6" s="2">
        <v>6615</v>
      </c>
      <c r="AN6" s="2">
        <v>6648</v>
      </c>
      <c r="AO6" s="2">
        <v>6153</v>
      </c>
      <c r="AP6" s="2">
        <v>6268</v>
      </c>
      <c r="AQ6" s="2">
        <v>5853</v>
      </c>
      <c r="AR6" s="2">
        <v>5549</v>
      </c>
      <c r="AS6" s="2">
        <v>5374</v>
      </c>
      <c r="AT6" s="2">
        <v>5102</v>
      </c>
      <c r="AU6" s="2">
        <v>4407</v>
      </c>
      <c r="AV6" s="8">
        <f t="shared" si="3"/>
        <v>95508</v>
      </c>
      <c r="AW6" s="2">
        <v>4347</v>
      </c>
      <c r="AX6" s="2">
        <v>3870</v>
      </c>
      <c r="AY6" s="2">
        <v>3682</v>
      </c>
      <c r="AZ6" s="2">
        <v>3424</v>
      </c>
      <c r="BA6" s="2">
        <v>3160</v>
      </c>
      <c r="BB6" s="2">
        <v>3130</v>
      </c>
      <c r="BC6" s="2">
        <v>2889</v>
      </c>
      <c r="BD6" s="2">
        <v>2732</v>
      </c>
      <c r="BE6" s="2">
        <v>2591</v>
      </c>
      <c r="BF6" s="2">
        <v>2469</v>
      </c>
      <c r="BG6" s="8">
        <f t="shared" si="4"/>
        <v>32294</v>
      </c>
      <c r="BH6" s="2">
        <v>2368</v>
      </c>
      <c r="BI6" s="2">
        <v>2326</v>
      </c>
      <c r="BJ6" s="2">
        <v>2247</v>
      </c>
      <c r="BK6" s="2">
        <v>2273</v>
      </c>
      <c r="BL6" s="2">
        <v>2320</v>
      </c>
      <c r="BM6" s="2">
        <v>1803</v>
      </c>
      <c r="BN6" s="2">
        <v>1773</v>
      </c>
      <c r="BO6" s="2">
        <v>1741</v>
      </c>
      <c r="BP6" s="2">
        <v>1821</v>
      </c>
      <c r="BQ6" s="2">
        <v>1685</v>
      </c>
      <c r="BR6" s="8">
        <f t="shared" si="5"/>
        <v>20357</v>
      </c>
      <c r="BS6" s="2">
        <v>1728</v>
      </c>
      <c r="BT6" s="2">
        <v>1755</v>
      </c>
      <c r="BU6" s="2">
        <v>1670</v>
      </c>
      <c r="BV6" s="2">
        <v>1665</v>
      </c>
      <c r="BW6" s="2">
        <v>1658</v>
      </c>
      <c r="BX6" s="8">
        <f t="shared" si="6"/>
        <v>8476</v>
      </c>
      <c r="BY6" s="2">
        <v>1564</v>
      </c>
      <c r="BZ6" s="2">
        <v>1456</v>
      </c>
      <c r="CA6" s="2">
        <v>1343</v>
      </c>
      <c r="CB6" s="2">
        <v>1386</v>
      </c>
      <c r="CC6" s="2">
        <v>1402</v>
      </c>
      <c r="CD6" s="2">
        <v>1401</v>
      </c>
      <c r="CE6" s="2">
        <v>1366</v>
      </c>
      <c r="CF6" s="2">
        <v>1239</v>
      </c>
      <c r="CG6" s="2">
        <v>1157</v>
      </c>
      <c r="CH6" s="2">
        <v>1163</v>
      </c>
      <c r="CI6" s="2">
        <v>5089</v>
      </c>
      <c r="CJ6" s="8">
        <f t="shared" si="7"/>
        <v>18566</v>
      </c>
      <c r="CK6" s="2">
        <v>3331</v>
      </c>
      <c r="CL6" s="2">
        <v>1850</v>
      </c>
      <c r="CM6" s="2">
        <v>681</v>
      </c>
      <c r="CN6" s="2">
        <v>166</v>
      </c>
      <c r="CO6" s="2">
        <v>22</v>
      </c>
      <c r="CP6" s="8">
        <f t="shared" si="8"/>
        <v>6050</v>
      </c>
      <c r="CQ6" s="2">
        <f t="shared" si="9"/>
        <v>24616</v>
      </c>
    </row>
    <row r="7" spans="1:95" ht="12.75">
      <c r="A7" s="2"/>
      <c r="B7" t="s">
        <v>90</v>
      </c>
      <c r="C7" s="2"/>
      <c r="D7" s="2">
        <v>3217</v>
      </c>
      <c r="E7" s="2">
        <v>52</v>
      </c>
      <c r="F7" s="2">
        <v>54</v>
      </c>
      <c r="G7" s="2">
        <v>51</v>
      </c>
      <c r="H7" s="2">
        <v>62</v>
      </c>
      <c r="I7" s="2">
        <v>56</v>
      </c>
      <c r="J7" s="9">
        <f t="shared" si="0"/>
        <v>275</v>
      </c>
      <c r="K7" s="2">
        <v>68</v>
      </c>
      <c r="L7" s="2">
        <v>45</v>
      </c>
      <c r="M7" s="2">
        <v>52</v>
      </c>
      <c r="N7" s="2">
        <v>52</v>
      </c>
      <c r="O7" s="2">
        <v>60</v>
      </c>
      <c r="P7" s="2">
        <v>57</v>
      </c>
      <c r="Q7" s="2">
        <v>48</v>
      </c>
      <c r="R7" s="2">
        <v>47</v>
      </c>
      <c r="S7" s="2">
        <v>51</v>
      </c>
      <c r="T7" s="2">
        <v>28</v>
      </c>
      <c r="U7" s="10">
        <v>52</v>
      </c>
      <c r="V7" s="11">
        <v>53</v>
      </c>
      <c r="W7" s="9">
        <f t="shared" si="1"/>
        <v>613</v>
      </c>
      <c r="X7" s="2">
        <v>35</v>
      </c>
      <c r="Y7" s="2">
        <v>40</v>
      </c>
      <c r="Z7" s="2">
        <v>33</v>
      </c>
      <c r="AA7" s="2">
        <v>39</v>
      </c>
      <c r="AB7" s="2">
        <v>36</v>
      </c>
      <c r="AC7" s="2">
        <v>36</v>
      </c>
      <c r="AD7" s="2">
        <v>68</v>
      </c>
      <c r="AE7" s="2">
        <v>55</v>
      </c>
      <c r="AF7" s="9">
        <f t="shared" si="2"/>
        <v>342</v>
      </c>
      <c r="AG7" s="2">
        <v>46</v>
      </c>
      <c r="AH7" s="2">
        <v>52</v>
      </c>
      <c r="AI7" s="2">
        <v>56</v>
      </c>
      <c r="AJ7" s="2">
        <v>55</v>
      </c>
      <c r="AK7" s="2">
        <v>56</v>
      </c>
      <c r="AL7" s="2">
        <v>67</v>
      </c>
      <c r="AM7" s="2">
        <v>64</v>
      </c>
      <c r="AN7" s="2">
        <v>69</v>
      </c>
      <c r="AO7" s="2">
        <v>62</v>
      </c>
      <c r="AP7" s="2">
        <v>70</v>
      </c>
      <c r="AQ7" s="2">
        <v>68</v>
      </c>
      <c r="AR7" s="2">
        <v>64</v>
      </c>
      <c r="AS7">
        <v>52</v>
      </c>
      <c r="AT7">
        <v>77</v>
      </c>
      <c r="AU7">
        <v>40</v>
      </c>
      <c r="AV7" s="9">
        <f t="shared" si="3"/>
        <v>898</v>
      </c>
      <c r="AW7">
        <v>48</v>
      </c>
      <c r="AX7">
        <v>50</v>
      </c>
      <c r="AY7">
        <v>51</v>
      </c>
      <c r="AZ7">
        <v>32</v>
      </c>
      <c r="BA7">
        <v>41</v>
      </c>
      <c r="BB7">
        <v>23</v>
      </c>
      <c r="BC7">
        <v>32</v>
      </c>
      <c r="BD7">
        <v>28</v>
      </c>
      <c r="BE7">
        <v>23</v>
      </c>
      <c r="BF7">
        <v>24</v>
      </c>
      <c r="BG7" s="9">
        <f t="shared" si="4"/>
        <v>352</v>
      </c>
      <c r="BH7">
        <v>30</v>
      </c>
      <c r="BI7">
        <v>23</v>
      </c>
      <c r="BJ7">
        <v>24</v>
      </c>
      <c r="BK7">
        <v>27</v>
      </c>
      <c r="BL7">
        <v>31</v>
      </c>
      <c r="BM7">
        <v>24</v>
      </c>
      <c r="BN7">
        <v>21</v>
      </c>
      <c r="BO7">
        <v>31</v>
      </c>
      <c r="BP7">
        <v>32</v>
      </c>
      <c r="BQ7">
        <v>18</v>
      </c>
      <c r="BR7" s="9">
        <f t="shared" si="5"/>
        <v>261</v>
      </c>
      <c r="BS7">
        <v>18</v>
      </c>
      <c r="BT7">
        <v>26</v>
      </c>
      <c r="BU7">
        <v>23</v>
      </c>
      <c r="BV7">
        <v>28</v>
      </c>
      <c r="BW7">
        <v>23</v>
      </c>
      <c r="BX7" s="9">
        <f t="shared" si="6"/>
        <v>118</v>
      </c>
      <c r="BY7">
        <v>16</v>
      </c>
      <c r="BZ7">
        <v>27</v>
      </c>
      <c r="CA7">
        <v>7</v>
      </c>
      <c r="CB7">
        <v>25</v>
      </c>
      <c r="CC7">
        <v>29</v>
      </c>
      <c r="CD7">
        <v>27</v>
      </c>
      <c r="CE7">
        <v>20</v>
      </c>
      <c r="CF7">
        <v>13</v>
      </c>
      <c r="CG7">
        <v>25</v>
      </c>
      <c r="CH7">
        <v>24</v>
      </c>
      <c r="CI7">
        <v>68</v>
      </c>
      <c r="CJ7" s="9">
        <f t="shared" si="7"/>
        <v>281</v>
      </c>
      <c r="CK7">
        <v>51</v>
      </c>
      <c r="CL7">
        <v>23</v>
      </c>
      <c r="CM7">
        <v>3</v>
      </c>
      <c r="CN7">
        <v>0</v>
      </c>
      <c r="CO7">
        <v>0</v>
      </c>
      <c r="CP7" s="9">
        <f t="shared" si="8"/>
        <v>77</v>
      </c>
      <c r="CQ7" s="2">
        <f t="shared" si="9"/>
        <v>358</v>
      </c>
    </row>
    <row r="8" spans="2:102" ht="12.75">
      <c r="B8" t="s">
        <v>91</v>
      </c>
      <c r="D8" s="3">
        <v>2436.45</v>
      </c>
      <c r="E8" s="3">
        <v>86.05</v>
      </c>
      <c r="F8" s="3">
        <v>89.1</v>
      </c>
      <c r="G8" s="3">
        <v>73.6</v>
      </c>
      <c r="H8" s="3">
        <v>82.3</v>
      </c>
      <c r="I8" s="3">
        <v>71.75</v>
      </c>
      <c r="J8" s="9">
        <f t="shared" si="0"/>
        <v>402.79999999999995</v>
      </c>
      <c r="K8" s="3">
        <v>88.35</v>
      </c>
      <c r="L8" s="3">
        <v>65.15</v>
      </c>
      <c r="M8" s="3">
        <v>71.25</v>
      </c>
      <c r="N8" s="3">
        <v>103.05</v>
      </c>
      <c r="O8" s="3">
        <v>95</v>
      </c>
      <c r="P8" s="3">
        <v>49.35</v>
      </c>
      <c r="Q8" s="3">
        <v>43.8</v>
      </c>
      <c r="R8" s="3">
        <v>38.75</v>
      </c>
      <c r="S8" s="3">
        <v>46.35</v>
      </c>
      <c r="T8" s="3">
        <v>25.45</v>
      </c>
      <c r="U8" s="3">
        <v>43.8</v>
      </c>
      <c r="V8" s="3">
        <v>45.4</v>
      </c>
      <c r="W8" s="9">
        <f t="shared" si="1"/>
        <v>715.7</v>
      </c>
      <c r="X8" s="3">
        <v>30.2</v>
      </c>
      <c r="Y8" s="12">
        <v>34.4</v>
      </c>
      <c r="Z8" s="3">
        <v>28.15</v>
      </c>
      <c r="AA8" s="3">
        <v>34.35</v>
      </c>
      <c r="AB8" s="3">
        <v>30.75</v>
      </c>
      <c r="AC8" s="3">
        <v>30.15</v>
      </c>
      <c r="AD8" s="3">
        <v>62.45</v>
      </c>
      <c r="AE8" s="3">
        <v>45.8</v>
      </c>
      <c r="AF8" s="9">
        <f t="shared" si="2"/>
        <v>296.25</v>
      </c>
      <c r="AG8" s="3">
        <v>40.25</v>
      </c>
      <c r="AH8" s="3">
        <v>44.7</v>
      </c>
      <c r="AI8" s="3">
        <v>46.55</v>
      </c>
      <c r="AJ8" s="3">
        <v>46.95</v>
      </c>
      <c r="AK8" s="3">
        <v>46.9</v>
      </c>
      <c r="AL8" s="3">
        <v>58.05</v>
      </c>
      <c r="AM8" s="3">
        <v>55.15</v>
      </c>
      <c r="AN8" s="3">
        <v>60.05</v>
      </c>
      <c r="AO8" s="3">
        <v>52.85</v>
      </c>
      <c r="AP8" s="3">
        <v>59.7</v>
      </c>
      <c r="AQ8" s="3">
        <v>59.65</v>
      </c>
      <c r="AR8" s="3">
        <v>53.05</v>
      </c>
      <c r="AS8" s="3">
        <v>42.25</v>
      </c>
      <c r="AT8" s="3">
        <v>68.45</v>
      </c>
      <c r="AU8" s="3">
        <v>34.55</v>
      </c>
      <c r="AV8" s="9">
        <f t="shared" si="3"/>
        <v>769.0999999999999</v>
      </c>
      <c r="AW8" s="3">
        <v>41.35</v>
      </c>
      <c r="AX8" s="3">
        <v>42.3</v>
      </c>
      <c r="AY8" s="3">
        <v>43.95</v>
      </c>
      <c r="AZ8" s="3">
        <v>25.75</v>
      </c>
      <c r="BA8" s="3">
        <v>35.65</v>
      </c>
      <c r="BB8" s="3">
        <v>21.45</v>
      </c>
      <c r="BC8" s="3">
        <v>29</v>
      </c>
      <c r="BD8" s="3">
        <v>24.4</v>
      </c>
      <c r="BE8" s="3">
        <v>19.75</v>
      </c>
      <c r="BF8" s="3">
        <v>20.4</v>
      </c>
      <c r="BG8" s="9">
        <f t="shared" si="4"/>
        <v>304</v>
      </c>
      <c r="BH8" s="3">
        <v>22.85</v>
      </c>
      <c r="BI8" s="3">
        <v>19.85</v>
      </c>
      <c r="BJ8" s="3">
        <v>17.1</v>
      </c>
      <c r="BK8" s="3">
        <v>22.6</v>
      </c>
      <c r="BL8" s="3">
        <v>23.9</v>
      </c>
      <c r="BM8" s="3">
        <v>19.6</v>
      </c>
      <c r="BN8" s="3">
        <v>18.45</v>
      </c>
      <c r="BO8" s="3">
        <v>25.35</v>
      </c>
      <c r="BP8" s="3">
        <v>26.4</v>
      </c>
      <c r="BQ8" s="3">
        <v>15</v>
      </c>
      <c r="BR8" s="9">
        <f t="shared" si="5"/>
        <v>211.1</v>
      </c>
      <c r="BS8" s="3">
        <v>14.65</v>
      </c>
      <c r="BT8" s="3">
        <v>19.15</v>
      </c>
      <c r="BU8" s="3">
        <v>17.6</v>
      </c>
      <c r="BV8" s="3">
        <v>24.55</v>
      </c>
      <c r="BW8" s="3">
        <v>17.4</v>
      </c>
      <c r="BX8" s="9">
        <f t="shared" si="6"/>
        <v>93.35</v>
      </c>
      <c r="BY8" s="3">
        <v>13.1</v>
      </c>
      <c r="BZ8" s="3">
        <v>23.45</v>
      </c>
      <c r="CA8" s="3">
        <v>3.95</v>
      </c>
      <c r="CB8" s="3">
        <v>20.2</v>
      </c>
      <c r="CC8" s="3">
        <v>24.3</v>
      </c>
      <c r="CD8" s="3">
        <v>21.45</v>
      </c>
      <c r="CE8" s="3">
        <v>14.25</v>
      </c>
      <c r="CF8" s="3">
        <v>7.7</v>
      </c>
      <c r="CG8" s="3">
        <v>19.2</v>
      </c>
      <c r="CH8" s="3">
        <v>21.2</v>
      </c>
      <c r="CI8" s="3">
        <v>54.05</v>
      </c>
      <c r="CJ8" s="9">
        <f t="shared" si="7"/>
        <v>222.84999999999997</v>
      </c>
      <c r="CK8" s="3">
        <v>38.7</v>
      </c>
      <c r="CL8" s="3">
        <v>17.2</v>
      </c>
      <c r="CM8" s="3">
        <v>2.4</v>
      </c>
      <c r="CN8" s="3">
        <v>0</v>
      </c>
      <c r="CO8" s="3">
        <v>0</v>
      </c>
      <c r="CP8" s="9">
        <f t="shared" si="8"/>
        <v>58.300000000000004</v>
      </c>
      <c r="CQ8" s="2">
        <f t="shared" si="9"/>
        <v>281.15</v>
      </c>
      <c r="CR8" s="3"/>
      <c r="CX8" s="2"/>
    </row>
    <row r="11" ht="12.75">
      <c r="A11" s="4" t="s">
        <v>92</v>
      </c>
    </row>
    <row r="14" spans="1:95" ht="12.75">
      <c r="A14" t="s">
        <v>85</v>
      </c>
      <c r="D14" s="5">
        <f aca="true" t="shared" si="10" ref="D14:AI14">D2/$D2*100</f>
        <v>100</v>
      </c>
      <c r="E14" s="5">
        <f t="shared" si="10"/>
        <v>1.1264765886021568</v>
      </c>
      <c r="F14" s="5">
        <f t="shared" si="10"/>
        <v>1.1654797644268131</v>
      </c>
      <c r="G14" s="5">
        <f t="shared" si="10"/>
        <v>1.1935167798203279</v>
      </c>
      <c r="H14" s="5">
        <f t="shared" si="10"/>
        <v>1.2131048364937218</v>
      </c>
      <c r="I14" s="5">
        <f t="shared" si="10"/>
        <v>1.2469006713742052</v>
      </c>
      <c r="J14" s="13">
        <f t="shared" si="10"/>
        <v>5.945478640717225</v>
      </c>
      <c r="K14" s="5">
        <f t="shared" si="10"/>
        <v>1.2299662449015136</v>
      </c>
      <c r="L14" s="5">
        <f t="shared" si="10"/>
        <v>1.23809430844168</v>
      </c>
      <c r="M14" s="5">
        <f t="shared" si="10"/>
        <v>1.2728028691334115</v>
      </c>
      <c r="N14" s="5">
        <f t="shared" si="10"/>
        <v>1.28443579978877</v>
      </c>
      <c r="O14" s="5">
        <f t="shared" si="10"/>
        <v>1.330834936976571</v>
      </c>
      <c r="P14" s="5">
        <f t="shared" si="10"/>
        <v>1.3467298167884518</v>
      </c>
      <c r="Q14" s="5">
        <f t="shared" si="10"/>
        <v>1.317486081796066</v>
      </c>
      <c r="R14" s="5">
        <f t="shared" si="10"/>
        <v>1.306965715866418</v>
      </c>
      <c r="S14" s="5">
        <f t="shared" si="10"/>
        <v>1.3265441648996936</v>
      </c>
      <c r="T14" s="5">
        <f t="shared" si="10"/>
        <v>1.2835518968978774</v>
      </c>
      <c r="U14" s="5">
        <f t="shared" si="10"/>
        <v>1.271509680773475</v>
      </c>
      <c r="V14" s="5">
        <f t="shared" si="10"/>
        <v>1.284587600502641</v>
      </c>
      <c r="W14" s="13">
        <f t="shared" si="10"/>
        <v>15.493509116766568</v>
      </c>
      <c r="X14" s="5">
        <f t="shared" si="10"/>
        <v>1.2258887624352648</v>
      </c>
      <c r="Y14" s="5">
        <f t="shared" si="10"/>
        <v>1.204258121472699</v>
      </c>
      <c r="Z14" s="5">
        <f t="shared" si="10"/>
        <v>1.1959033176257385</v>
      </c>
      <c r="AA14" s="5">
        <f t="shared" si="10"/>
        <v>1.2539872667255372</v>
      </c>
      <c r="AB14" s="5">
        <f t="shared" si="10"/>
        <v>1.247688497863914</v>
      </c>
      <c r="AC14" s="5">
        <f t="shared" si="10"/>
        <v>1.1952615272658293</v>
      </c>
      <c r="AD14" s="5">
        <f t="shared" si="10"/>
        <v>1.142632796225258</v>
      </c>
      <c r="AE14" s="5">
        <f t="shared" si="10"/>
        <v>1.1598477657894073</v>
      </c>
      <c r="AF14" s="13">
        <f t="shared" si="10"/>
        <v>9.625468055403648</v>
      </c>
      <c r="AG14" s="5">
        <f t="shared" si="10"/>
        <v>1.1969716872069045</v>
      </c>
      <c r="AH14" s="5">
        <f t="shared" si="10"/>
        <v>1.2505208301708184</v>
      </c>
      <c r="AI14" s="5">
        <f t="shared" si="10"/>
        <v>1.297419564644776</v>
      </c>
      <c r="AJ14" s="5">
        <f aca="true" t="shared" si="11" ref="AJ14:BO14">AJ2/$D2*100</f>
        <v>1.3887132825778359</v>
      </c>
      <c r="AK14" s="5">
        <f t="shared" si="11"/>
        <v>1.466838768964617</v>
      </c>
      <c r="AL14" s="5">
        <f t="shared" si="11"/>
        <v>1.5032863125177789</v>
      </c>
      <c r="AM14" s="5">
        <f t="shared" si="11"/>
        <v>1.4828739203222263</v>
      </c>
      <c r="AN14" s="5">
        <f t="shared" si="11"/>
        <v>1.537600959964656</v>
      </c>
      <c r="AO14" s="5">
        <f t="shared" si="11"/>
        <v>1.5433559363955778</v>
      </c>
      <c r="AP14" s="5">
        <f t="shared" si="11"/>
        <v>1.5880987164269662</v>
      </c>
      <c r="AQ14" s="5">
        <f t="shared" si="11"/>
        <v>1.5930255142796816</v>
      </c>
      <c r="AR14" s="5">
        <f t="shared" si="11"/>
        <v>1.6038072080205503</v>
      </c>
      <c r="AS14" s="5">
        <f t="shared" si="11"/>
        <v>1.5868055280670295</v>
      </c>
      <c r="AT14" s="5">
        <f t="shared" si="11"/>
        <v>1.5602711475880326</v>
      </c>
      <c r="AU14" s="5">
        <f t="shared" si="11"/>
        <v>1.521258364123258</v>
      </c>
      <c r="AV14" s="13">
        <f t="shared" si="11"/>
        <v>22.120847741270712</v>
      </c>
      <c r="AW14" s="5">
        <f t="shared" si="11"/>
        <v>1.4821398966171806</v>
      </c>
      <c r="AX14" s="5">
        <f t="shared" si="11"/>
        <v>1.4230202439126185</v>
      </c>
      <c r="AY14" s="5">
        <f t="shared" si="11"/>
        <v>1.4018257898114281</v>
      </c>
      <c r="AZ14" s="5">
        <f t="shared" si="11"/>
        <v>1.3837864847251204</v>
      </c>
      <c r="BA14" s="5">
        <f t="shared" si="11"/>
        <v>1.3350411618204063</v>
      </c>
      <c r="BB14" s="5">
        <f t="shared" si="11"/>
        <v>1.288778453122287</v>
      </c>
      <c r="BC14" s="5">
        <f t="shared" si="11"/>
        <v>1.2605627356225702</v>
      </c>
      <c r="BD14" s="5">
        <f t="shared" si="11"/>
        <v>1.277310773876965</v>
      </c>
      <c r="BE14" s="5">
        <f t="shared" si="11"/>
        <v>1.258497092997114</v>
      </c>
      <c r="BF14" s="5">
        <f t="shared" si="11"/>
        <v>1.2483091514155629</v>
      </c>
      <c r="BG14" s="13">
        <f t="shared" si="11"/>
        <v>13.359271783921253</v>
      </c>
      <c r="BH14" s="5">
        <f t="shared" si="11"/>
        <v>1.2595712271623511</v>
      </c>
      <c r="BI14" s="5">
        <f t="shared" si="11"/>
        <v>1.3047790169754703</v>
      </c>
      <c r="BJ14" s="5">
        <f t="shared" si="11"/>
        <v>1.345868972233843</v>
      </c>
      <c r="BK14" s="5">
        <f t="shared" si="11"/>
        <v>1.460011579896482</v>
      </c>
      <c r="BL14" s="5">
        <f t="shared" si="11"/>
        <v>1.5300589624717122</v>
      </c>
      <c r="BM14" s="5">
        <f t="shared" si="11"/>
        <v>1.1781214972946037</v>
      </c>
      <c r="BN14" s="5">
        <f t="shared" si="11"/>
        <v>1.2177683850071932</v>
      </c>
      <c r="BO14" s="5">
        <f t="shared" si="11"/>
        <v>1.1756004525275356</v>
      </c>
      <c r="BP14" s="5">
        <f aca="true" t="shared" si="12" ref="BP14:CP14">BP2/$D2*100</f>
        <v>1.1217246497995963</v>
      </c>
      <c r="BQ14" s="5">
        <f t="shared" si="12"/>
        <v>0.9988755986616634</v>
      </c>
      <c r="BR14" s="13">
        <f t="shared" si="12"/>
        <v>12.592380342030452</v>
      </c>
      <c r="BS14" s="5">
        <f t="shared" si="12"/>
        <v>0.9482260414854825</v>
      </c>
      <c r="BT14" s="5">
        <f t="shared" si="12"/>
        <v>1.0047381806619111</v>
      </c>
      <c r="BU14" s="5">
        <f t="shared" si="12"/>
        <v>0.9953899468267078</v>
      </c>
      <c r="BV14" s="5">
        <f t="shared" si="12"/>
        <v>0.9845775086374606</v>
      </c>
      <c r="BW14" s="5">
        <f t="shared" si="12"/>
        <v>0.9568844467601846</v>
      </c>
      <c r="BX14" s="13">
        <f t="shared" si="12"/>
        <v>4.889816124371746</v>
      </c>
      <c r="BY14" s="5">
        <f t="shared" si="12"/>
        <v>0.9281806611424529</v>
      </c>
      <c r="BZ14" s="5">
        <f t="shared" si="12"/>
        <v>0.8991886463211692</v>
      </c>
      <c r="CA14" s="5">
        <f t="shared" si="12"/>
        <v>0.8593611349743541</v>
      </c>
      <c r="CB14" s="5">
        <f t="shared" si="12"/>
        <v>0.8589403203371683</v>
      </c>
      <c r="CC14" s="5">
        <f t="shared" si="12"/>
        <v>0.8593976440068041</v>
      </c>
      <c r="CD14" s="5">
        <f t="shared" si="12"/>
        <v>0.8566191144845627</v>
      </c>
      <c r="CE14" s="5">
        <f t="shared" si="12"/>
        <v>0.8276367073033974</v>
      </c>
      <c r="CF14" s="5">
        <f t="shared" si="12"/>
        <v>0.7932240619273125</v>
      </c>
      <c r="CG14" s="5">
        <f t="shared" si="12"/>
        <v>0.7583483282975207</v>
      </c>
      <c r="CH14" s="5">
        <f t="shared" si="12"/>
        <v>0.7504777495125275</v>
      </c>
      <c r="CI14" s="5">
        <f t="shared" si="12"/>
        <v>3.3723258767029254</v>
      </c>
      <c r="CJ14" s="13">
        <f t="shared" si="12"/>
        <v>11.763700245010195</v>
      </c>
      <c r="CK14" s="5">
        <f t="shared" si="12"/>
        <v>2.2641633716944627</v>
      </c>
      <c r="CL14" s="5">
        <f t="shared" si="12"/>
        <v>1.3002557400077277</v>
      </c>
      <c r="CM14" s="5">
        <f t="shared" si="12"/>
        <v>0.5095508013194595</v>
      </c>
      <c r="CN14" s="5">
        <f t="shared" si="12"/>
        <v>0.11910975760385148</v>
      </c>
      <c r="CO14" s="5">
        <f t="shared" si="12"/>
        <v>0.016448279882700707</v>
      </c>
      <c r="CP14" s="13">
        <f t="shared" si="12"/>
        <v>4.2095279505082015</v>
      </c>
      <c r="CQ14" s="2">
        <f aca="true" t="shared" si="13" ref="CQ14:CQ20">CP14+CJ14</f>
        <v>15.973228195518397</v>
      </c>
    </row>
    <row r="15" spans="1:95" ht="12.75">
      <c r="A15" t="s">
        <v>86</v>
      </c>
      <c r="D15" s="5">
        <f aca="true" t="shared" si="14" ref="D15:AI15">D3/$D3*100</f>
        <v>100</v>
      </c>
      <c r="E15" s="5">
        <f t="shared" si="14"/>
        <v>1.1283540709383175</v>
      </c>
      <c r="F15" s="5">
        <f t="shared" si="14"/>
        <v>1.1689899582674241</v>
      </c>
      <c r="G15" s="5">
        <f t="shared" si="14"/>
        <v>1.1958668695232086</v>
      </c>
      <c r="H15" s="5">
        <f t="shared" si="14"/>
        <v>1.2143675131384384</v>
      </c>
      <c r="I15" s="5">
        <f t="shared" si="14"/>
        <v>1.2474635385607769</v>
      </c>
      <c r="J15" s="13">
        <f t="shared" si="14"/>
        <v>5.955041950428165</v>
      </c>
      <c r="K15" s="5">
        <f t="shared" si="14"/>
        <v>1.2304545869233234</v>
      </c>
      <c r="L15" s="5">
        <f t="shared" si="14"/>
        <v>1.238480825886965</v>
      </c>
      <c r="M15" s="5">
        <f t="shared" si="14"/>
        <v>1.2728467227883382</v>
      </c>
      <c r="N15" s="5">
        <f t="shared" si="14"/>
        <v>1.2834350902649678</v>
      </c>
      <c r="O15" s="5">
        <f t="shared" si="14"/>
        <v>1.329286811890173</v>
      </c>
      <c r="P15" s="5">
        <f t="shared" si="14"/>
        <v>1.3457605452600205</v>
      </c>
      <c r="Q15" s="5">
        <f t="shared" si="14"/>
        <v>1.316669499117714</v>
      </c>
      <c r="R15" s="5">
        <f t="shared" si="14"/>
        <v>1.3038914173599285</v>
      </c>
      <c r="S15" s="5">
        <f t="shared" si="14"/>
        <v>1.324496303137533</v>
      </c>
      <c r="T15" s="5">
        <f t="shared" si="14"/>
        <v>1.2804557764103097</v>
      </c>
      <c r="U15" s="5">
        <f t="shared" si="14"/>
        <v>1.2693973122803837</v>
      </c>
      <c r="V15" s="5">
        <f t="shared" si="14"/>
        <v>1.2809523287194196</v>
      </c>
      <c r="W15" s="13">
        <f t="shared" si="14"/>
        <v>15.476127220039077</v>
      </c>
      <c r="X15" s="5">
        <f t="shared" si="14"/>
        <v>1.2247360951667734</v>
      </c>
      <c r="Y15" s="5">
        <f t="shared" si="14"/>
        <v>1.2024095567108628</v>
      </c>
      <c r="Z15" s="5">
        <f t="shared" si="14"/>
        <v>1.1940068334144947</v>
      </c>
      <c r="AA15" s="5">
        <f t="shared" si="14"/>
        <v>1.2503410998930764</v>
      </c>
      <c r="AB15" s="5">
        <f t="shared" si="14"/>
        <v>1.2444455587476226</v>
      </c>
      <c r="AC15" s="5">
        <f t="shared" si="14"/>
        <v>1.1979304106766397</v>
      </c>
      <c r="AD15" s="5">
        <f t="shared" si="14"/>
        <v>1.1491828122651107</v>
      </c>
      <c r="AE15" s="5">
        <f t="shared" si="14"/>
        <v>1.1670322397372457</v>
      </c>
      <c r="AF15" s="13">
        <f t="shared" si="14"/>
        <v>9.630084606611826</v>
      </c>
      <c r="AG15" s="5">
        <f t="shared" si="14"/>
        <v>1.2062558020560155</v>
      </c>
      <c r="AH15" s="5">
        <f t="shared" si="14"/>
        <v>1.26081143444377</v>
      </c>
      <c r="AI15" s="5">
        <f t="shared" si="14"/>
        <v>1.3080123945154496</v>
      </c>
      <c r="AJ15" s="5">
        <f aca="true" t="shared" si="15" ref="AJ15:BO15">AJ3/$D3*100</f>
        <v>1.3997199078667542</v>
      </c>
      <c r="AK15" s="5">
        <f t="shared" si="15"/>
        <v>1.4770884557672934</v>
      </c>
      <c r="AL15" s="5">
        <f t="shared" si="15"/>
        <v>1.513094603329086</v>
      </c>
      <c r="AM15" s="5">
        <f t="shared" si="15"/>
        <v>1.492599610275629</v>
      </c>
      <c r="AN15" s="5">
        <f t="shared" si="15"/>
        <v>1.5466424099506966</v>
      </c>
      <c r="AO15" s="5">
        <f t="shared" si="15"/>
        <v>1.5534720392514019</v>
      </c>
      <c r="AP15" s="5">
        <f t="shared" si="15"/>
        <v>1.5981006955578574</v>
      </c>
      <c r="AQ15" s="5">
        <f t="shared" si="15"/>
        <v>1.601837048178863</v>
      </c>
      <c r="AR15" s="5">
        <f t="shared" si="15"/>
        <v>1.6110700720576767</v>
      </c>
      <c r="AS15" s="5">
        <f t="shared" si="15"/>
        <v>1.593035454994849</v>
      </c>
      <c r="AT15" s="5">
        <f t="shared" si="15"/>
        <v>1.566282681816342</v>
      </c>
      <c r="AU15" s="5">
        <f t="shared" si="15"/>
        <v>1.525831984077928</v>
      </c>
      <c r="AV15" s="13">
        <f t="shared" si="15"/>
        <v>22.253854594139614</v>
      </c>
      <c r="AW15" s="5">
        <f t="shared" si="15"/>
        <v>1.486783436097615</v>
      </c>
      <c r="AX15" s="5">
        <f t="shared" si="15"/>
        <v>1.42773237727206</v>
      </c>
      <c r="AY15" s="5">
        <f t="shared" si="15"/>
        <v>1.4051901234687492</v>
      </c>
      <c r="AZ15" s="5">
        <f t="shared" si="15"/>
        <v>1.386599937633844</v>
      </c>
      <c r="BA15" s="5">
        <f t="shared" si="15"/>
        <v>1.3367737624853142</v>
      </c>
      <c r="BB15" s="5">
        <f t="shared" si="15"/>
        <v>1.2907103956136035</v>
      </c>
      <c r="BC15" s="5">
        <f t="shared" si="15"/>
        <v>1.2615806835128007</v>
      </c>
      <c r="BD15" s="5">
        <f t="shared" si="15"/>
        <v>1.2762126962279585</v>
      </c>
      <c r="BE15" s="5">
        <f t="shared" si="15"/>
        <v>1.2569550138463816</v>
      </c>
      <c r="BF15" s="5">
        <f t="shared" si="15"/>
        <v>1.2467329554502427</v>
      </c>
      <c r="BG15" s="13">
        <f t="shared" si="15"/>
        <v>13.37527138160857</v>
      </c>
      <c r="BH15" s="5">
        <f t="shared" si="15"/>
        <v>1.256427935780564</v>
      </c>
      <c r="BI15" s="5">
        <f t="shared" si="15"/>
        <v>1.3006271964426668</v>
      </c>
      <c r="BJ15" s="5">
        <f t="shared" si="15"/>
        <v>1.3423966068708473</v>
      </c>
      <c r="BK15" s="5">
        <f t="shared" si="15"/>
        <v>1.456039928992206</v>
      </c>
      <c r="BL15" s="5">
        <f t="shared" si="15"/>
        <v>1.5284673744070143</v>
      </c>
      <c r="BM15" s="5">
        <f t="shared" si="15"/>
        <v>1.175292509502312</v>
      </c>
      <c r="BN15" s="5">
        <f t="shared" si="15"/>
        <v>1.2139320123427437</v>
      </c>
      <c r="BO15" s="5">
        <f t="shared" si="15"/>
        <v>1.1713709672906139</v>
      </c>
      <c r="BP15" s="5">
        <f aca="true" t="shared" si="16" ref="BP15:CP15">BP3/$D3*100</f>
        <v>1.1159036323025266</v>
      </c>
      <c r="BQ15" s="5">
        <f t="shared" si="16"/>
        <v>0.9919934806751916</v>
      </c>
      <c r="BR15" s="13">
        <f t="shared" si="16"/>
        <v>12.552451644606686</v>
      </c>
      <c r="BS15" s="5">
        <f t="shared" si="16"/>
        <v>0.941634122309503</v>
      </c>
      <c r="BT15" s="5">
        <f t="shared" si="16"/>
        <v>1.0008846160788807</v>
      </c>
      <c r="BU15" s="5">
        <f t="shared" si="16"/>
        <v>0.9914684376598214</v>
      </c>
      <c r="BV15" s="5">
        <f t="shared" si="16"/>
        <v>0.9805056209009124</v>
      </c>
      <c r="BW15" s="5">
        <f t="shared" si="16"/>
        <v>0.9530019141073992</v>
      </c>
      <c r="BX15" s="13">
        <f t="shared" si="16"/>
        <v>4.8674947110565165</v>
      </c>
      <c r="BY15" s="5">
        <f t="shared" si="16"/>
        <v>0.9239291834191171</v>
      </c>
      <c r="BZ15" s="5">
        <f t="shared" si="16"/>
        <v>0.8942947788074161</v>
      </c>
      <c r="CA15" s="5">
        <f t="shared" si="16"/>
        <v>0.8548819567970594</v>
      </c>
      <c r="CB15" s="5">
        <f t="shared" si="16"/>
        <v>0.8545929796335611</v>
      </c>
      <c r="CC15" s="5">
        <f t="shared" si="16"/>
        <v>0.8558465707090183</v>
      </c>
      <c r="CD15" s="5">
        <f t="shared" si="16"/>
        <v>0.8526434013051716</v>
      </c>
      <c r="CE15" s="5">
        <f t="shared" si="16"/>
        <v>0.8236561427356707</v>
      </c>
      <c r="CF15" s="5">
        <f t="shared" si="16"/>
        <v>0.7893004210865334</v>
      </c>
      <c r="CG15" s="5">
        <f t="shared" si="16"/>
        <v>0.7548877180248752</v>
      </c>
      <c r="CH15" s="5">
        <f t="shared" si="16"/>
        <v>0.7454552592022387</v>
      </c>
      <c r="CI15" s="5">
        <f t="shared" si="16"/>
        <v>3.3480527853827047</v>
      </c>
      <c r="CJ15" s="13">
        <f t="shared" si="16"/>
        <v>11.697541197103366</v>
      </c>
      <c r="CK15" s="5">
        <f t="shared" si="16"/>
        <v>2.2506457265945135</v>
      </c>
      <c r="CL15" s="5">
        <f t="shared" si="16"/>
        <v>1.2977537052112615</v>
      </c>
      <c r="CM15" s="5">
        <f t="shared" si="16"/>
        <v>0.5085061954363546</v>
      </c>
      <c r="CN15" s="5">
        <f t="shared" si="16"/>
        <v>0.11884898116522144</v>
      </c>
      <c r="CO15" s="5">
        <f t="shared" si="16"/>
        <v>0.016378085998830536</v>
      </c>
      <c r="CP15" s="13">
        <f t="shared" si="16"/>
        <v>4.192132694406181</v>
      </c>
      <c r="CQ15" s="2">
        <f t="shared" si="13"/>
        <v>15.889673891509547</v>
      </c>
    </row>
    <row r="16" spans="1:95" ht="12.75">
      <c r="A16" t="s">
        <v>86</v>
      </c>
      <c r="B16" t="s">
        <v>87</v>
      </c>
      <c r="D16" s="5">
        <f aca="true" t="shared" si="17" ref="D16:AI16">D4/$D4*100</f>
        <v>100</v>
      </c>
      <c r="E16" s="5">
        <f t="shared" si="17"/>
        <v>1.447518070477211</v>
      </c>
      <c r="F16" s="5">
        <f t="shared" si="17"/>
        <v>1.406341170320529</v>
      </c>
      <c r="G16" s="5">
        <f t="shared" si="17"/>
        <v>1.350739701979022</v>
      </c>
      <c r="H16" s="5">
        <f t="shared" si="17"/>
        <v>1.3385926971918005</v>
      </c>
      <c r="I16" s="5">
        <f t="shared" si="17"/>
        <v>1.3296270508012324</v>
      </c>
      <c r="J16" s="13">
        <f t="shared" si="17"/>
        <v>6.872818690769794</v>
      </c>
      <c r="K16" s="5">
        <f t="shared" si="17"/>
        <v>1.2451402942901124</v>
      </c>
      <c r="L16" s="5">
        <f t="shared" si="17"/>
        <v>1.1974922219402382</v>
      </c>
      <c r="M16" s="5">
        <f t="shared" si="17"/>
        <v>1.1824530731560594</v>
      </c>
      <c r="N16" s="5">
        <f t="shared" si="17"/>
        <v>1.19550387294233</v>
      </c>
      <c r="O16" s="5">
        <f t="shared" si="17"/>
        <v>1.1585567333811984</v>
      </c>
      <c r="P16" s="5">
        <f t="shared" si="17"/>
        <v>1.1470966127932545</v>
      </c>
      <c r="Q16" s="5">
        <f t="shared" si="17"/>
        <v>1.1370825642037892</v>
      </c>
      <c r="R16" s="5">
        <f t="shared" si="17"/>
        <v>1.1089926156333398</v>
      </c>
      <c r="S16" s="5">
        <f t="shared" si="17"/>
        <v>1.1156445468263418</v>
      </c>
      <c r="T16" s="5">
        <f t="shared" si="17"/>
        <v>1.080251934663575</v>
      </c>
      <c r="U16" s="5">
        <f t="shared" si="17"/>
        <v>1.038062784107958</v>
      </c>
      <c r="V16" s="5">
        <f t="shared" si="17"/>
        <v>1.1267069976147042</v>
      </c>
      <c r="W16" s="13">
        <f t="shared" si="17"/>
        <v>13.732984251552901</v>
      </c>
      <c r="X16" s="5">
        <f t="shared" si="17"/>
        <v>1.074503798469622</v>
      </c>
      <c r="Y16" s="5">
        <f t="shared" si="17"/>
        <v>1.0917843588514429</v>
      </c>
      <c r="Z16" s="5">
        <f t="shared" si="17"/>
        <v>1.2026980811347616</v>
      </c>
      <c r="AA16" s="5">
        <f t="shared" si="17"/>
        <v>1.4322620108932604</v>
      </c>
      <c r="AB16" s="5">
        <f t="shared" si="17"/>
        <v>1.5156280616055593</v>
      </c>
      <c r="AC16" s="5">
        <f t="shared" si="17"/>
        <v>1.6962786060155148</v>
      </c>
      <c r="AD16" s="5">
        <f t="shared" si="17"/>
        <v>1.9398694341592575</v>
      </c>
      <c r="AE16" s="5">
        <f t="shared" si="17"/>
        <v>2.1585155203292414</v>
      </c>
      <c r="AF16" s="13">
        <f t="shared" si="17"/>
        <v>12.11153987145866</v>
      </c>
      <c r="AG16" s="5">
        <f t="shared" si="17"/>
        <v>2.3059064087741863</v>
      </c>
      <c r="AH16" s="5">
        <f t="shared" si="17"/>
        <v>2.4204714628536643</v>
      </c>
      <c r="AI16" s="5">
        <f t="shared" si="17"/>
        <v>2.4282440998454873</v>
      </c>
      <c r="AJ16" s="5">
        <f aca="true" t="shared" si="18" ref="AJ16:BO16">AJ4/$D4*100</f>
        <v>2.509441042560068</v>
      </c>
      <c r="AK16" s="5">
        <f t="shared" si="18"/>
        <v>2.4557917714165067</v>
      </c>
      <c r="AL16" s="5">
        <f t="shared" si="18"/>
        <v>2.3967920338785746</v>
      </c>
      <c r="AM16" s="5">
        <f t="shared" si="18"/>
        <v>2.2510279764319185</v>
      </c>
      <c r="AN16" s="5">
        <f t="shared" si="18"/>
        <v>2.2386279090449634</v>
      </c>
      <c r="AO16" s="5">
        <f t="shared" si="18"/>
        <v>2.167336559519962</v>
      </c>
      <c r="AP16" s="5">
        <f t="shared" si="18"/>
        <v>2.1415603261470784</v>
      </c>
      <c r="AQ16" s="5">
        <f t="shared" si="18"/>
        <v>2.0290920764653952</v>
      </c>
      <c r="AR16" s="5">
        <f t="shared" si="18"/>
        <v>1.9508595813476957</v>
      </c>
      <c r="AS16" s="5">
        <f t="shared" si="18"/>
        <v>1.8679635040349023</v>
      </c>
      <c r="AT16" s="5">
        <f t="shared" si="18"/>
        <v>1.7687268131392992</v>
      </c>
      <c r="AU16" s="5">
        <f t="shared" si="18"/>
        <v>1.6265779356888401</v>
      </c>
      <c r="AV16" s="13">
        <f t="shared" si="18"/>
        <v>32.55841950114854</v>
      </c>
      <c r="AW16" s="5">
        <f t="shared" si="18"/>
        <v>1.5762184783418183</v>
      </c>
      <c r="AX16" s="5">
        <f t="shared" si="18"/>
        <v>1.461364209862645</v>
      </c>
      <c r="AY16" s="5">
        <f t="shared" si="18"/>
        <v>1.3658873061630865</v>
      </c>
      <c r="AZ16" s="5">
        <f t="shared" si="18"/>
        <v>1.3076829082243175</v>
      </c>
      <c r="BA16" s="5">
        <f t="shared" si="18"/>
        <v>1.239789827895741</v>
      </c>
      <c r="BB16" s="5">
        <f t="shared" si="18"/>
        <v>1.1435175845970196</v>
      </c>
      <c r="BC16" s="5">
        <f t="shared" si="18"/>
        <v>1.080143479263689</v>
      </c>
      <c r="BD16" s="5">
        <f t="shared" si="18"/>
        <v>1.040376499305524</v>
      </c>
      <c r="BE16" s="5">
        <f t="shared" si="18"/>
        <v>1.0113827557360253</v>
      </c>
      <c r="BF16" s="5">
        <f t="shared" si="18"/>
        <v>0.9719049901775559</v>
      </c>
      <c r="BG16" s="13">
        <f t="shared" si="18"/>
        <v>12.198268039567422</v>
      </c>
      <c r="BH16" s="5">
        <f t="shared" si="18"/>
        <v>0.9656868805840975</v>
      </c>
      <c r="BI16" s="5">
        <f t="shared" si="18"/>
        <v>0.9557812873945181</v>
      </c>
      <c r="BJ16" s="5">
        <f t="shared" si="18"/>
        <v>0.9764962687727259</v>
      </c>
      <c r="BK16" s="5">
        <f t="shared" si="18"/>
        <v>1.0010071891469403</v>
      </c>
      <c r="BL16" s="5">
        <f t="shared" si="18"/>
        <v>1.0144918105327547</v>
      </c>
      <c r="BM16" s="5">
        <f t="shared" si="18"/>
        <v>0.800834672757522</v>
      </c>
      <c r="BN16" s="5">
        <f t="shared" si="18"/>
        <v>0.8061128355519692</v>
      </c>
      <c r="BO16" s="5">
        <f t="shared" si="18"/>
        <v>0.7641767475960861</v>
      </c>
      <c r="BP16" s="5">
        <f aca="true" t="shared" si="19" ref="BP16:CP16">BP4/$D4*100</f>
        <v>0.7664181591937281</v>
      </c>
      <c r="BQ16" s="5">
        <f t="shared" si="19"/>
        <v>0.6952352650686124</v>
      </c>
      <c r="BR16" s="13">
        <f t="shared" si="19"/>
        <v>8.746241116598954</v>
      </c>
      <c r="BS16" s="5">
        <f t="shared" si="19"/>
        <v>0.6987781414648854</v>
      </c>
      <c r="BT16" s="5">
        <f t="shared" si="19"/>
        <v>0.7291456534329388</v>
      </c>
      <c r="BU16" s="5">
        <f t="shared" si="19"/>
        <v>0.7087560382543887</v>
      </c>
      <c r="BV16" s="5">
        <f t="shared" si="19"/>
        <v>0.6884025748758005</v>
      </c>
      <c r="BW16" s="5">
        <f t="shared" si="19"/>
        <v>0.6835582336808967</v>
      </c>
      <c r="BX16" s="13">
        <f t="shared" si="19"/>
        <v>3.5086406417089098</v>
      </c>
      <c r="BY16" s="5">
        <f t="shared" si="19"/>
        <v>0.6404291363262686</v>
      </c>
      <c r="BZ16" s="5">
        <f t="shared" si="19"/>
        <v>0.607928668160459</v>
      </c>
      <c r="CA16" s="5">
        <f t="shared" si="19"/>
        <v>0.5692462422011529</v>
      </c>
      <c r="CB16" s="5">
        <f t="shared" si="19"/>
        <v>0.5756812625943833</v>
      </c>
      <c r="CC16" s="5">
        <f t="shared" si="19"/>
        <v>0.5591598900117638</v>
      </c>
      <c r="CD16" s="5">
        <f t="shared" si="19"/>
        <v>0.5696439120007346</v>
      </c>
      <c r="CE16" s="5">
        <f t="shared" si="19"/>
        <v>0.5522187444190658</v>
      </c>
      <c r="CF16" s="5">
        <f t="shared" si="19"/>
        <v>0.514367809858885</v>
      </c>
      <c r="CG16" s="5">
        <f t="shared" si="19"/>
        <v>0.47832446529680267</v>
      </c>
      <c r="CH16" s="5">
        <f t="shared" si="19"/>
        <v>0.476878393298324</v>
      </c>
      <c r="CI16" s="5">
        <f t="shared" si="19"/>
        <v>2.1175193791723697</v>
      </c>
      <c r="CJ16" s="13">
        <f t="shared" si="19"/>
        <v>7.66139790334021</v>
      </c>
      <c r="CK16" s="5">
        <f t="shared" si="19"/>
        <v>1.4020391061250548</v>
      </c>
      <c r="CL16" s="5">
        <f t="shared" si="19"/>
        <v>0.8091495867487747</v>
      </c>
      <c r="CM16" s="5">
        <f t="shared" si="19"/>
        <v>0.3133276502703793</v>
      </c>
      <c r="CN16" s="5">
        <f t="shared" si="19"/>
        <v>0.07179747472446905</v>
      </c>
      <c r="CO16" s="5">
        <f t="shared" si="19"/>
        <v>0.013376165985928274</v>
      </c>
      <c r="CP16" s="13">
        <f t="shared" si="19"/>
        <v>2.609689983854606</v>
      </c>
      <c r="CQ16" s="2">
        <f t="shared" si="13"/>
        <v>10.271087887194817</v>
      </c>
    </row>
    <row r="17" spans="1:95" ht="12.75">
      <c r="A17" t="s">
        <v>86</v>
      </c>
      <c r="B17" t="s">
        <v>88</v>
      </c>
      <c r="D17" s="5">
        <f aca="true" t="shared" si="20" ref="D17:AI17">D5/$D5*100</f>
        <v>100</v>
      </c>
      <c r="E17" s="5">
        <f t="shared" si="20"/>
        <v>1.2694119828587394</v>
      </c>
      <c r="F17" s="5">
        <f t="shared" si="20"/>
        <v>1.32304367453575</v>
      </c>
      <c r="G17" s="5">
        <f t="shared" si="20"/>
        <v>1.3074285226636453</v>
      </c>
      <c r="H17" s="5">
        <f t="shared" si="20"/>
        <v>1.3128075793405187</v>
      </c>
      <c r="I17" s="5">
        <f t="shared" si="20"/>
        <v>1.325631068886651</v>
      </c>
      <c r="J17" s="13">
        <f t="shared" si="20"/>
        <v>6.538322828285305</v>
      </c>
      <c r="K17" s="5">
        <f t="shared" si="20"/>
        <v>1.2860257781645252</v>
      </c>
      <c r="L17" s="5">
        <f t="shared" si="20"/>
        <v>1.2809417752294212</v>
      </c>
      <c r="M17" s="5">
        <f t="shared" si="20"/>
        <v>1.3052950571462358</v>
      </c>
      <c r="N17" s="5">
        <f t="shared" si="20"/>
        <v>1.2987584819439593</v>
      </c>
      <c r="O17" s="5">
        <f t="shared" si="20"/>
        <v>1.3291944102295588</v>
      </c>
      <c r="P17" s="5">
        <f t="shared" si="20"/>
        <v>1.3046368603376732</v>
      </c>
      <c r="Q17" s="5">
        <f t="shared" si="20"/>
        <v>1.2918133707915407</v>
      </c>
      <c r="R17" s="5">
        <f t="shared" si="20"/>
        <v>1.2635563009067001</v>
      </c>
      <c r="S17" s="5">
        <f t="shared" si="20"/>
        <v>1.2827120976800377</v>
      </c>
      <c r="T17" s="5">
        <f t="shared" si="20"/>
        <v>1.2304875853868507</v>
      </c>
      <c r="U17" s="5">
        <f t="shared" si="20"/>
        <v>1.2288988344696308</v>
      </c>
      <c r="V17" s="5">
        <f t="shared" si="20"/>
        <v>1.2693665899753903</v>
      </c>
      <c r="W17" s="13">
        <f t="shared" si="20"/>
        <v>15.371687142261523</v>
      </c>
      <c r="X17" s="5">
        <f t="shared" si="20"/>
        <v>1.2149405228397696</v>
      </c>
      <c r="Y17" s="5">
        <f t="shared" si="20"/>
        <v>1.175062874817549</v>
      </c>
      <c r="Z17" s="5">
        <f t="shared" si="20"/>
        <v>1.0975999193822392</v>
      </c>
      <c r="AA17" s="5">
        <f t="shared" si="20"/>
        <v>1.1873643462051662</v>
      </c>
      <c r="AB17" s="5">
        <f t="shared" si="20"/>
        <v>1.2399746980068211</v>
      </c>
      <c r="AC17" s="5">
        <f t="shared" si="20"/>
        <v>1.3059986468381473</v>
      </c>
      <c r="AD17" s="5">
        <f t="shared" si="20"/>
        <v>1.3808515114808815</v>
      </c>
      <c r="AE17" s="5">
        <f t="shared" si="20"/>
        <v>1.4490543187129665</v>
      </c>
      <c r="AF17" s="13">
        <f t="shared" si="20"/>
        <v>10.05084683828354</v>
      </c>
      <c r="AG17" s="5">
        <f t="shared" si="20"/>
        <v>1.4974431323631512</v>
      </c>
      <c r="AH17" s="5">
        <f t="shared" si="20"/>
        <v>1.5681198517377644</v>
      </c>
      <c r="AI17" s="5">
        <f t="shared" si="20"/>
        <v>1.6079294104349613</v>
      </c>
      <c r="AJ17" s="5">
        <f aca="true" t="shared" si="21" ref="AJ17:BO17">AJ5/$D5*100</f>
        <v>1.6966271044991839</v>
      </c>
      <c r="AK17" s="5">
        <f t="shared" si="21"/>
        <v>1.7303313203859212</v>
      </c>
      <c r="AL17" s="5">
        <f t="shared" si="21"/>
        <v>1.7293326769522401</v>
      </c>
      <c r="AM17" s="5">
        <f t="shared" si="21"/>
        <v>1.7163049194310367</v>
      </c>
      <c r="AN17" s="5">
        <f t="shared" si="21"/>
        <v>1.7622879102637168</v>
      </c>
      <c r="AO17" s="5">
        <f t="shared" si="21"/>
        <v>1.7651930547980619</v>
      </c>
      <c r="AP17" s="5">
        <f t="shared" si="21"/>
        <v>1.7951750542501699</v>
      </c>
      <c r="AQ17" s="5">
        <f t="shared" si="21"/>
        <v>1.802460612027707</v>
      </c>
      <c r="AR17" s="5">
        <f t="shared" si="21"/>
        <v>1.7684840388408747</v>
      </c>
      <c r="AS17" s="5">
        <f t="shared" si="21"/>
        <v>1.730558284802667</v>
      </c>
      <c r="AT17" s="5">
        <f t="shared" si="21"/>
        <v>1.6694594638147227</v>
      </c>
      <c r="AU17" s="5">
        <f t="shared" si="21"/>
        <v>1.6145567714039362</v>
      </c>
      <c r="AV17" s="13">
        <f t="shared" si="21"/>
        <v>25.454263606006116</v>
      </c>
      <c r="AW17" s="5">
        <f t="shared" si="21"/>
        <v>1.5477384471139999</v>
      </c>
      <c r="AX17" s="5">
        <f t="shared" si="21"/>
        <v>1.4859587328758184</v>
      </c>
      <c r="AY17" s="5">
        <f t="shared" si="21"/>
        <v>1.451664409505542</v>
      </c>
      <c r="AZ17" s="5">
        <f t="shared" si="21"/>
        <v>1.3974880032283419</v>
      </c>
      <c r="BA17" s="5">
        <f t="shared" si="21"/>
        <v>1.3506425476120278</v>
      </c>
      <c r="BB17" s="5">
        <f t="shared" si="21"/>
        <v>1.3019586802200738</v>
      </c>
      <c r="BC17" s="5">
        <f t="shared" si="21"/>
        <v>1.2493029355350698</v>
      </c>
      <c r="BD17" s="5">
        <f t="shared" si="21"/>
        <v>1.2363205708972151</v>
      </c>
      <c r="BE17" s="5">
        <f t="shared" si="21"/>
        <v>1.203070283843969</v>
      </c>
      <c r="BF17" s="5">
        <f t="shared" si="21"/>
        <v>1.1913362234982163</v>
      </c>
      <c r="BG17" s="13">
        <f t="shared" si="21"/>
        <v>13.415480834330273</v>
      </c>
      <c r="BH17" s="5">
        <f t="shared" si="21"/>
        <v>1.1758118573928098</v>
      </c>
      <c r="BI17" s="5">
        <f t="shared" si="21"/>
        <v>1.1918582416567312</v>
      </c>
      <c r="BJ17" s="5">
        <f t="shared" si="21"/>
        <v>1.2207281154667853</v>
      </c>
      <c r="BK17" s="5">
        <f t="shared" si="21"/>
        <v>1.2985315175272136</v>
      </c>
      <c r="BL17" s="5">
        <f t="shared" si="21"/>
        <v>1.3523901736209698</v>
      </c>
      <c r="BM17" s="5">
        <f t="shared" si="21"/>
        <v>1.0593564151605874</v>
      </c>
      <c r="BN17" s="5">
        <f t="shared" si="21"/>
        <v>1.037295473852905</v>
      </c>
      <c r="BO17" s="5">
        <f t="shared" si="21"/>
        <v>1.005565848391855</v>
      </c>
      <c r="BP17" s="5">
        <f aca="true" t="shared" si="22" ref="BP17:CP17">BP5/$D5*100</f>
        <v>0.969660077662684</v>
      </c>
      <c r="BQ17" s="5">
        <f t="shared" si="22"/>
        <v>0.8534996891722312</v>
      </c>
      <c r="BR17" s="13">
        <f t="shared" si="22"/>
        <v>11.164697409904772</v>
      </c>
      <c r="BS17" s="5">
        <f t="shared" si="22"/>
        <v>0.8060187331890293</v>
      </c>
      <c r="BT17" s="5">
        <f t="shared" si="22"/>
        <v>0.8705674133115084</v>
      </c>
      <c r="BU17" s="5">
        <f t="shared" si="22"/>
        <v>0.870272359569739</v>
      </c>
      <c r="BV17" s="5">
        <f t="shared" si="22"/>
        <v>0.8438310050188641</v>
      </c>
      <c r="BW17" s="5">
        <f t="shared" si="22"/>
        <v>0.8263774413711193</v>
      </c>
      <c r="BX17" s="13">
        <f t="shared" si="22"/>
        <v>4.217066952460261</v>
      </c>
      <c r="BY17" s="5">
        <f t="shared" si="22"/>
        <v>0.803068195771335</v>
      </c>
      <c r="BZ17" s="5">
        <f t="shared" si="22"/>
        <v>0.7687965688427334</v>
      </c>
      <c r="CA17" s="5">
        <f t="shared" si="22"/>
        <v>0.7343660668224097</v>
      </c>
      <c r="CB17" s="5">
        <f t="shared" si="22"/>
        <v>0.7330496732052845</v>
      </c>
      <c r="CC17" s="5">
        <f t="shared" si="22"/>
        <v>0.732391476396722</v>
      </c>
      <c r="CD17" s="5">
        <f t="shared" si="22"/>
        <v>0.727738705853435</v>
      </c>
      <c r="CE17" s="5">
        <f t="shared" si="22"/>
        <v>0.707697747854789</v>
      </c>
      <c r="CF17" s="5">
        <f t="shared" si="22"/>
        <v>0.6615785783720615</v>
      </c>
      <c r="CG17" s="5">
        <f t="shared" si="22"/>
        <v>0.6494586785178407</v>
      </c>
      <c r="CH17" s="5">
        <f t="shared" si="22"/>
        <v>0.6248103428592569</v>
      </c>
      <c r="CI17" s="5">
        <f t="shared" si="22"/>
        <v>2.8765697142767657</v>
      </c>
      <c r="CJ17" s="13">
        <f t="shared" si="22"/>
        <v>10.019525748772633</v>
      </c>
      <c r="CK17" s="5">
        <f t="shared" si="22"/>
        <v>1.9622662578583594</v>
      </c>
      <c r="CL17" s="5">
        <f t="shared" si="22"/>
        <v>1.2101969665297843</v>
      </c>
      <c r="CM17" s="5">
        <f t="shared" si="22"/>
        <v>0.46933971738844754</v>
      </c>
      <c r="CN17" s="5">
        <f t="shared" si="22"/>
        <v>0.1111671713220473</v>
      </c>
      <c r="CO17" s="5">
        <f t="shared" si="22"/>
        <v>0.01513852659693866</v>
      </c>
      <c r="CP17" s="13">
        <f t="shared" si="22"/>
        <v>3.7681086396955767</v>
      </c>
      <c r="CQ17" s="2">
        <f t="shared" si="13"/>
        <v>13.78763438846821</v>
      </c>
    </row>
    <row r="18" spans="1:95" ht="12.75">
      <c r="A18" t="s">
        <v>86</v>
      </c>
      <c r="B18" t="s">
        <v>87</v>
      </c>
      <c r="C18" t="s">
        <v>89</v>
      </c>
      <c r="D18" s="5">
        <f aca="true" t="shared" si="23" ref="D18:AI18">D6/$D6*100</f>
        <v>100</v>
      </c>
      <c r="E18" s="5">
        <f t="shared" si="23"/>
        <v>1.405873711814674</v>
      </c>
      <c r="F18" s="5">
        <f t="shared" si="23"/>
        <v>1.3431316193846767</v>
      </c>
      <c r="G18" s="5">
        <f t="shared" si="23"/>
        <v>1.3637951827598254</v>
      </c>
      <c r="H18" s="5">
        <f t="shared" si="23"/>
        <v>1.3739391138712622</v>
      </c>
      <c r="I18" s="5">
        <f t="shared" si="23"/>
        <v>1.2995502857207262</v>
      </c>
      <c r="J18" s="13">
        <f t="shared" si="23"/>
        <v>6.7862899135511645</v>
      </c>
      <c r="K18" s="5">
        <f t="shared" si="23"/>
        <v>1.2356810898339026</v>
      </c>
      <c r="L18" s="5">
        <f t="shared" si="23"/>
        <v>1.1830829285153417</v>
      </c>
      <c r="M18" s="5">
        <f t="shared" si="23"/>
        <v>1.145137112135523</v>
      </c>
      <c r="N18" s="5">
        <f t="shared" si="23"/>
        <v>1.1857128365812697</v>
      </c>
      <c r="O18" s="5">
        <f t="shared" si="23"/>
        <v>1.1346174798718107</v>
      </c>
      <c r="P18" s="5">
        <f t="shared" si="23"/>
        <v>1.1526511351810316</v>
      </c>
      <c r="Q18" s="5">
        <f t="shared" si="23"/>
        <v>1.1090698015170812</v>
      </c>
      <c r="R18" s="5">
        <f t="shared" si="23"/>
        <v>1.124473548760374</v>
      </c>
      <c r="S18" s="5">
        <f t="shared" si="23"/>
        <v>1.0662398701576818</v>
      </c>
      <c r="T18" s="5">
        <f t="shared" si="23"/>
        <v>1.0290454560824138</v>
      </c>
      <c r="U18" s="5">
        <f t="shared" si="23"/>
        <v>1.0290454560824138</v>
      </c>
      <c r="V18" s="5">
        <f t="shared" si="23"/>
        <v>1.0711239851372625</v>
      </c>
      <c r="W18" s="13">
        <f t="shared" si="23"/>
        <v>13.465880699856106</v>
      </c>
      <c r="X18" s="5">
        <f t="shared" si="23"/>
        <v>0.9978622604435528</v>
      </c>
      <c r="Y18" s="5">
        <f t="shared" si="23"/>
        <v>1.0286697549301382</v>
      </c>
      <c r="Z18" s="5">
        <f t="shared" si="23"/>
        <v>1.0485819160007364</v>
      </c>
      <c r="AA18" s="5">
        <f t="shared" si="23"/>
        <v>1.1710604916425278</v>
      </c>
      <c r="AB18" s="5">
        <f t="shared" si="23"/>
        <v>1.3446344239937784</v>
      </c>
      <c r="AC18" s="5">
        <f t="shared" si="23"/>
        <v>1.5629167934658055</v>
      </c>
      <c r="AD18" s="5">
        <f t="shared" si="23"/>
        <v>2.121584406899376</v>
      </c>
      <c r="AE18" s="5">
        <f t="shared" si="23"/>
        <v>2.3763097881421205</v>
      </c>
      <c r="AF18" s="13">
        <f t="shared" si="23"/>
        <v>11.651619835518035</v>
      </c>
      <c r="AG18" s="5">
        <f t="shared" si="23"/>
        <v>2.641930502800852</v>
      </c>
      <c r="AH18" s="5">
        <f t="shared" si="23"/>
        <v>2.7418670093061177</v>
      </c>
      <c r="AI18" s="5">
        <f t="shared" si="23"/>
        <v>2.694528664119413</v>
      </c>
      <c r="AJ18" s="5">
        <f aca="true" t="shared" si="24" ref="AJ18:BO18">AJ6/$D6*100</f>
        <v>2.7888296533405468</v>
      </c>
      <c r="AK18" s="5">
        <f t="shared" si="24"/>
        <v>2.789956756797373</v>
      </c>
      <c r="AL18" s="5">
        <f t="shared" si="24"/>
        <v>2.70053988255582</v>
      </c>
      <c r="AM18" s="5">
        <f t="shared" si="24"/>
        <v>2.485263122301996</v>
      </c>
      <c r="AN18" s="5">
        <f t="shared" si="24"/>
        <v>2.4976612603270856</v>
      </c>
      <c r="AO18" s="5">
        <f t="shared" si="24"/>
        <v>2.3116891899507457</v>
      </c>
      <c r="AP18" s="5">
        <f t="shared" si="24"/>
        <v>2.3548948224624207</v>
      </c>
      <c r="AQ18" s="5">
        <f t="shared" si="24"/>
        <v>2.1989788442681157</v>
      </c>
      <c r="AR18" s="5">
        <f t="shared" si="24"/>
        <v>2.0847656939763834</v>
      </c>
      <c r="AS18" s="5">
        <f t="shared" si="24"/>
        <v>2.0190179923281826</v>
      </c>
      <c r="AT18" s="5">
        <f t="shared" si="24"/>
        <v>1.9168272789092646</v>
      </c>
      <c r="AU18" s="5">
        <f t="shared" si="24"/>
        <v>1.6557149780778375</v>
      </c>
      <c r="AV18" s="13">
        <f t="shared" si="24"/>
        <v>35.88246565152215</v>
      </c>
      <c r="AW18" s="5">
        <f t="shared" si="24"/>
        <v>1.6331729089413118</v>
      </c>
      <c r="AX18" s="5">
        <f t="shared" si="24"/>
        <v>1.4539634593059296</v>
      </c>
      <c r="AY18" s="5">
        <f t="shared" si="24"/>
        <v>1.3833316426781481</v>
      </c>
      <c r="AZ18" s="5">
        <f t="shared" si="24"/>
        <v>1.286400745391086</v>
      </c>
      <c r="BA18" s="5">
        <f t="shared" si="24"/>
        <v>1.1872156411903716</v>
      </c>
      <c r="BB18" s="5">
        <f t="shared" si="24"/>
        <v>1.1759446066221086</v>
      </c>
      <c r="BC18" s="5">
        <f t="shared" si="24"/>
        <v>1.085400628923729</v>
      </c>
      <c r="BD18" s="5">
        <f t="shared" si="24"/>
        <v>1.0264155480164858</v>
      </c>
      <c r="BE18" s="5">
        <f t="shared" si="24"/>
        <v>0.9734416855456497</v>
      </c>
      <c r="BF18" s="5">
        <f t="shared" si="24"/>
        <v>0.9276061449680467</v>
      </c>
      <c r="BG18" s="13">
        <f t="shared" si="24"/>
        <v>12.132893011582867</v>
      </c>
      <c r="BH18" s="5">
        <f t="shared" si="24"/>
        <v>0.8896603285882277</v>
      </c>
      <c r="BI18" s="5">
        <f t="shared" si="24"/>
        <v>0.8738808801926595</v>
      </c>
      <c r="BJ18" s="5">
        <f t="shared" si="24"/>
        <v>0.8442004891629002</v>
      </c>
      <c r="BK18" s="5">
        <f t="shared" si="24"/>
        <v>0.8539687191220615</v>
      </c>
      <c r="BL18" s="5">
        <f t="shared" si="24"/>
        <v>0.871626673279007</v>
      </c>
      <c r="BM18" s="5">
        <f t="shared" si="24"/>
        <v>0.6773891775526075</v>
      </c>
      <c r="BN18" s="5">
        <f t="shared" si="24"/>
        <v>0.6661181429843445</v>
      </c>
      <c r="BO18" s="5">
        <f t="shared" si="24"/>
        <v>0.6540957061115307</v>
      </c>
      <c r="BP18" s="5">
        <f aca="true" t="shared" si="25" ref="BP18:CP18">BP6/$D6*100</f>
        <v>0.6841517982935654</v>
      </c>
      <c r="BQ18" s="5">
        <f t="shared" si="25"/>
        <v>0.6330564415841063</v>
      </c>
      <c r="BR18" s="13">
        <f t="shared" si="25"/>
        <v>7.648148356871011</v>
      </c>
      <c r="BS18" s="5">
        <f t="shared" si="25"/>
        <v>0.6492115911319499</v>
      </c>
      <c r="BT18" s="5">
        <f t="shared" si="25"/>
        <v>0.6593555222433868</v>
      </c>
      <c r="BU18" s="5">
        <f t="shared" si="25"/>
        <v>0.6274209242999749</v>
      </c>
      <c r="BV18" s="5">
        <f t="shared" si="25"/>
        <v>0.6255424185385976</v>
      </c>
      <c r="BW18" s="5">
        <f t="shared" si="25"/>
        <v>0.6229125104726696</v>
      </c>
      <c r="BX18" s="13">
        <f t="shared" si="25"/>
        <v>3.1844429666865786</v>
      </c>
      <c r="BY18" s="5">
        <f t="shared" si="25"/>
        <v>0.5875966021587787</v>
      </c>
      <c r="BZ18" s="5">
        <f t="shared" si="25"/>
        <v>0.5470208777130319</v>
      </c>
      <c r="CA18" s="5">
        <f t="shared" si="25"/>
        <v>0.5045666475059079</v>
      </c>
      <c r="CB18" s="5">
        <f t="shared" si="25"/>
        <v>0.5207217970537515</v>
      </c>
      <c r="CC18" s="5">
        <f t="shared" si="25"/>
        <v>0.5267330154901585</v>
      </c>
      <c r="CD18" s="5">
        <f t="shared" si="25"/>
        <v>0.5263573143378831</v>
      </c>
      <c r="CE18" s="5">
        <f t="shared" si="25"/>
        <v>0.5132077740082429</v>
      </c>
      <c r="CF18" s="5">
        <f t="shared" si="25"/>
        <v>0.4654937276692628</v>
      </c>
      <c r="CG18" s="5">
        <f t="shared" si="25"/>
        <v>0.4346862331826772</v>
      </c>
      <c r="CH18" s="5">
        <f t="shared" si="25"/>
        <v>0.43694044009632976</v>
      </c>
      <c r="CI18" s="5">
        <f t="shared" si="25"/>
        <v>1.9119431639296838</v>
      </c>
      <c r="CJ18" s="13">
        <f t="shared" si="25"/>
        <v>6.975267593145708</v>
      </c>
      <c r="CK18" s="5">
        <f t="shared" si="25"/>
        <v>1.2514605382294708</v>
      </c>
      <c r="CL18" s="5">
        <f t="shared" si="25"/>
        <v>0.6950471317095529</v>
      </c>
      <c r="CM18" s="5">
        <f t="shared" si="25"/>
        <v>0.25585248469957056</v>
      </c>
      <c r="CN18" s="5">
        <f t="shared" si="25"/>
        <v>0.06236639127772205</v>
      </c>
      <c r="CO18" s="5">
        <f t="shared" si="25"/>
        <v>0.008265425350059549</v>
      </c>
      <c r="CP18" s="13">
        <f t="shared" si="25"/>
        <v>2.272991971266376</v>
      </c>
      <c r="CQ18" s="2">
        <f t="shared" si="13"/>
        <v>9.248259564412084</v>
      </c>
    </row>
    <row r="19" spans="2:95" ht="12.75">
      <c r="B19" t="s">
        <v>90</v>
      </c>
      <c r="D19" s="5">
        <f aca="true" t="shared" si="26" ref="D19:AI19">D7/$D7*100</f>
        <v>100</v>
      </c>
      <c r="E19" s="5">
        <f t="shared" si="26"/>
        <v>1.616412806963009</v>
      </c>
      <c r="F19" s="5">
        <f t="shared" si="26"/>
        <v>1.67858253030774</v>
      </c>
      <c r="G19" s="5">
        <f t="shared" si="26"/>
        <v>1.5853279452906437</v>
      </c>
      <c r="H19" s="5">
        <f t="shared" si="26"/>
        <v>1.9272614236866645</v>
      </c>
      <c r="I19" s="5">
        <f t="shared" si="26"/>
        <v>1.740752253652471</v>
      </c>
      <c r="J19" s="13">
        <f t="shared" si="26"/>
        <v>8.548336959900528</v>
      </c>
      <c r="K19" s="5">
        <f t="shared" si="26"/>
        <v>2.113770593720858</v>
      </c>
      <c r="L19" s="5">
        <f t="shared" si="26"/>
        <v>1.39881877525645</v>
      </c>
      <c r="M19" s="5">
        <f t="shared" si="26"/>
        <v>1.616412806963009</v>
      </c>
      <c r="N19" s="5">
        <f t="shared" si="26"/>
        <v>1.616412806963009</v>
      </c>
      <c r="O19" s="5">
        <f t="shared" si="26"/>
        <v>1.8650917003419334</v>
      </c>
      <c r="P19" s="5">
        <f t="shared" si="26"/>
        <v>1.771837115324837</v>
      </c>
      <c r="Q19" s="5">
        <f t="shared" si="26"/>
        <v>1.4920733602735468</v>
      </c>
      <c r="R19" s="5">
        <f t="shared" si="26"/>
        <v>1.4609884986011812</v>
      </c>
      <c r="S19" s="5">
        <f t="shared" si="26"/>
        <v>1.5853279452906437</v>
      </c>
      <c r="T19" s="5">
        <f t="shared" si="26"/>
        <v>0.8703761268262356</v>
      </c>
      <c r="U19" s="5">
        <f t="shared" si="26"/>
        <v>1.616412806963009</v>
      </c>
      <c r="V19" s="5">
        <f t="shared" si="26"/>
        <v>1.6474976686353746</v>
      </c>
      <c r="W19" s="13">
        <f t="shared" si="26"/>
        <v>19.055020205160087</v>
      </c>
      <c r="X19" s="5">
        <f t="shared" si="26"/>
        <v>1.0879701585327946</v>
      </c>
      <c r="Y19" s="5">
        <f t="shared" si="26"/>
        <v>1.2433944668946224</v>
      </c>
      <c r="Z19" s="5">
        <f t="shared" si="26"/>
        <v>1.0258004351880634</v>
      </c>
      <c r="AA19" s="5">
        <f t="shared" si="26"/>
        <v>1.2123096052222568</v>
      </c>
      <c r="AB19" s="5">
        <f t="shared" si="26"/>
        <v>1.1190550202051601</v>
      </c>
      <c r="AC19" s="5">
        <f t="shared" si="26"/>
        <v>1.1190550202051601</v>
      </c>
      <c r="AD19" s="5">
        <f t="shared" si="26"/>
        <v>2.113770593720858</v>
      </c>
      <c r="AE19" s="5">
        <f t="shared" si="26"/>
        <v>1.7096673919801058</v>
      </c>
      <c r="AF19" s="13">
        <f t="shared" si="26"/>
        <v>10.63102269194902</v>
      </c>
      <c r="AG19" s="5">
        <f t="shared" si="26"/>
        <v>1.4299036369288156</v>
      </c>
      <c r="AH19" s="5">
        <f t="shared" si="26"/>
        <v>1.616412806963009</v>
      </c>
      <c r="AI19" s="5">
        <f t="shared" si="26"/>
        <v>1.740752253652471</v>
      </c>
      <c r="AJ19" s="5">
        <f aca="true" t="shared" si="27" ref="AJ19:BO19">AJ7/$D7*100</f>
        <v>1.7096673919801058</v>
      </c>
      <c r="AK19" s="5">
        <f t="shared" si="27"/>
        <v>1.740752253652471</v>
      </c>
      <c r="AL19" s="5">
        <f t="shared" si="27"/>
        <v>2.0826857320484926</v>
      </c>
      <c r="AM19" s="5">
        <f t="shared" si="27"/>
        <v>1.9894311470313957</v>
      </c>
      <c r="AN19" s="5">
        <f t="shared" si="27"/>
        <v>2.1448554553932233</v>
      </c>
      <c r="AO19" s="5">
        <f t="shared" si="27"/>
        <v>1.9272614236866645</v>
      </c>
      <c r="AP19" s="5">
        <f t="shared" si="27"/>
        <v>2.175940317065589</v>
      </c>
      <c r="AQ19" s="5">
        <f t="shared" si="27"/>
        <v>2.113770593720858</v>
      </c>
      <c r="AR19" s="5">
        <f t="shared" si="27"/>
        <v>1.9894311470313957</v>
      </c>
      <c r="AS19" s="5">
        <f t="shared" si="27"/>
        <v>1.616412806963009</v>
      </c>
      <c r="AT19" s="5">
        <f t="shared" si="27"/>
        <v>2.393534348772148</v>
      </c>
      <c r="AU19" s="5">
        <f t="shared" si="27"/>
        <v>1.2433944668946224</v>
      </c>
      <c r="AV19" s="13">
        <f t="shared" si="27"/>
        <v>27.914205781784275</v>
      </c>
      <c r="AW19" s="5">
        <f t="shared" si="27"/>
        <v>1.4920733602735468</v>
      </c>
      <c r="AX19" s="5">
        <f t="shared" si="27"/>
        <v>1.554243083618278</v>
      </c>
      <c r="AY19" s="5">
        <f t="shared" si="27"/>
        <v>1.5853279452906437</v>
      </c>
      <c r="AZ19" s="5">
        <f t="shared" si="27"/>
        <v>0.9947155735156978</v>
      </c>
      <c r="BA19" s="5">
        <f t="shared" si="27"/>
        <v>1.274479328566988</v>
      </c>
      <c r="BB19" s="5">
        <f t="shared" si="27"/>
        <v>0.7149518184644078</v>
      </c>
      <c r="BC19" s="5">
        <f t="shared" si="27"/>
        <v>0.9947155735156978</v>
      </c>
      <c r="BD19" s="5">
        <f t="shared" si="27"/>
        <v>0.8703761268262356</v>
      </c>
      <c r="BE19" s="5">
        <f t="shared" si="27"/>
        <v>0.7149518184644078</v>
      </c>
      <c r="BF19" s="5">
        <f t="shared" si="27"/>
        <v>0.7460366801367734</v>
      </c>
      <c r="BG19" s="13">
        <f t="shared" si="27"/>
        <v>10.941871308672676</v>
      </c>
      <c r="BH19" s="5">
        <f t="shared" si="27"/>
        <v>0.9325458501709667</v>
      </c>
      <c r="BI19" s="5">
        <f t="shared" si="27"/>
        <v>0.7149518184644078</v>
      </c>
      <c r="BJ19" s="5">
        <f t="shared" si="27"/>
        <v>0.7460366801367734</v>
      </c>
      <c r="BK19" s="5">
        <f t="shared" si="27"/>
        <v>0.83929126515387</v>
      </c>
      <c r="BL19" s="5">
        <f t="shared" si="27"/>
        <v>0.9636307118433323</v>
      </c>
      <c r="BM19" s="5">
        <f t="shared" si="27"/>
        <v>0.7460366801367734</v>
      </c>
      <c r="BN19" s="5">
        <f t="shared" si="27"/>
        <v>0.6527820951196768</v>
      </c>
      <c r="BO19" s="5">
        <f t="shared" si="27"/>
        <v>0.9636307118433323</v>
      </c>
      <c r="BP19" s="5">
        <f aca="true" t="shared" si="28" ref="BP19:CP19">BP7/$D7*100</f>
        <v>0.9947155735156978</v>
      </c>
      <c r="BQ19" s="5">
        <f t="shared" si="28"/>
        <v>0.5595275101025801</v>
      </c>
      <c r="BR19" s="13">
        <f t="shared" si="28"/>
        <v>8.113148896487411</v>
      </c>
      <c r="BS19" s="5">
        <f t="shared" si="28"/>
        <v>0.5595275101025801</v>
      </c>
      <c r="BT19" s="5">
        <f t="shared" si="28"/>
        <v>0.8082064034815045</v>
      </c>
      <c r="BU19" s="5">
        <f t="shared" si="28"/>
        <v>0.7149518184644078</v>
      </c>
      <c r="BV19" s="5">
        <f t="shared" si="28"/>
        <v>0.8703761268262356</v>
      </c>
      <c r="BW19" s="5">
        <f t="shared" si="28"/>
        <v>0.7149518184644078</v>
      </c>
      <c r="BX19" s="13">
        <f t="shared" si="28"/>
        <v>3.668013677339136</v>
      </c>
      <c r="BY19" s="5">
        <f t="shared" si="28"/>
        <v>0.4973577867578489</v>
      </c>
      <c r="BZ19" s="5">
        <f t="shared" si="28"/>
        <v>0.83929126515387</v>
      </c>
      <c r="CA19" s="5">
        <f t="shared" si="28"/>
        <v>0.2175940317065589</v>
      </c>
      <c r="CB19" s="5">
        <f t="shared" si="28"/>
        <v>0.777121541809139</v>
      </c>
      <c r="CC19" s="5">
        <f t="shared" si="28"/>
        <v>0.9014609884986011</v>
      </c>
      <c r="CD19" s="5">
        <f t="shared" si="28"/>
        <v>0.83929126515387</v>
      </c>
      <c r="CE19" s="5">
        <f t="shared" si="28"/>
        <v>0.6216972334473112</v>
      </c>
      <c r="CF19" s="5">
        <f t="shared" si="28"/>
        <v>0.40410320174075226</v>
      </c>
      <c r="CG19" s="5">
        <f t="shared" si="28"/>
        <v>0.777121541809139</v>
      </c>
      <c r="CH19" s="5">
        <f t="shared" si="28"/>
        <v>0.7460366801367734</v>
      </c>
      <c r="CI19" s="5">
        <f t="shared" si="28"/>
        <v>2.113770593720858</v>
      </c>
      <c r="CJ19" s="13">
        <f t="shared" si="28"/>
        <v>8.734846129934722</v>
      </c>
      <c r="CK19" s="5">
        <f t="shared" si="28"/>
        <v>1.5853279452906437</v>
      </c>
      <c r="CL19" s="5">
        <f t="shared" si="28"/>
        <v>0.7149518184644078</v>
      </c>
      <c r="CM19" s="5">
        <f t="shared" si="28"/>
        <v>0.09325458501709667</v>
      </c>
      <c r="CN19" s="5">
        <f t="shared" si="28"/>
        <v>0</v>
      </c>
      <c r="CO19" s="5">
        <f t="shared" si="28"/>
        <v>0</v>
      </c>
      <c r="CP19" s="13">
        <f t="shared" si="28"/>
        <v>2.393534348772148</v>
      </c>
      <c r="CQ19" s="2">
        <f t="shared" si="13"/>
        <v>11.12838047870687</v>
      </c>
    </row>
    <row r="20" spans="2:95" ht="12.75">
      <c r="B20" t="s">
        <v>91</v>
      </c>
      <c r="D20" s="5">
        <f aca="true" t="shared" si="29" ref="D20:J20">D8/$D8*100</f>
        <v>100</v>
      </c>
      <c r="E20" s="5">
        <f t="shared" si="29"/>
        <v>3.531777791458885</v>
      </c>
      <c r="F20" s="5">
        <f t="shared" si="29"/>
        <v>3.656959921196824</v>
      </c>
      <c r="G20" s="5">
        <f t="shared" si="29"/>
        <v>3.020788442200743</v>
      </c>
      <c r="H20" s="5">
        <f t="shared" si="29"/>
        <v>3.377865336863059</v>
      </c>
      <c r="I20" s="5">
        <f t="shared" si="29"/>
        <v>2.944858297933469</v>
      </c>
      <c r="J20" s="13">
        <f t="shared" si="29"/>
        <v>16.53224978965298</v>
      </c>
      <c r="K20" s="5">
        <f aca="true" t="shared" si="30" ref="K20:U20">L8/$D8*100</f>
        <v>2.6739723778448155</v>
      </c>
      <c r="L20" s="5">
        <f t="shared" si="30"/>
        <v>2.9243366373206925</v>
      </c>
      <c r="M20" s="5">
        <f t="shared" si="30"/>
        <v>4.229514252293296</v>
      </c>
      <c r="N20" s="5">
        <f t="shared" si="30"/>
        <v>3.8991155164275897</v>
      </c>
      <c r="O20" s="5">
        <f t="shared" si="30"/>
        <v>2.025487902481069</v>
      </c>
      <c r="P20" s="5">
        <f t="shared" si="30"/>
        <v>1.7976974696792465</v>
      </c>
      <c r="Q20" s="5">
        <f t="shared" si="30"/>
        <v>1.5904286974902009</v>
      </c>
      <c r="R20" s="5">
        <f t="shared" si="30"/>
        <v>1.9023579388044083</v>
      </c>
      <c r="S20" s="5">
        <f t="shared" si="30"/>
        <v>1.0445525251903385</v>
      </c>
      <c r="T20" s="5">
        <f t="shared" si="30"/>
        <v>1.7976974696792465</v>
      </c>
      <c r="U20" s="5">
        <f t="shared" si="30"/>
        <v>1.8633667836401322</v>
      </c>
      <c r="V20" s="5">
        <f aca="true" t="shared" si="31" ref="V20:AB20">X8/$D8*100</f>
        <v>1.2395083010117178</v>
      </c>
      <c r="W20" s="13">
        <f>W8/$D8*100</f>
        <v>29.3747050011287</v>
      </c>
      <c r="X20" s="5">
        <f t="shared" si="31"/>
        <v>1.155369492499333</v>
      </c>
      <c r="Y20" s="5">
        <f t="shared" si="31"/>
        <v>1.4098380840977653</v>
      </c>
      <c r="Z20" s="5">
        <f t="shared" si="31"/>
        <v>1.2620821276857725</v>
      </c>
      <c r="AA20" s="5">
        <f t="shared" si="31"/>
        <v>1.2374561349504403</v>
      </c>
      <c r="AB20" s="5">
        <f t="shared" si="31"/>
        <v>2.563155410535821</v>
      </c>
      <c r="AC20" s="5">
        <f aca="true" t="shared" si="32" ref="AC20:BH20">AC8/$D8*100</f>
        <v>1.2374561349504403</v>
      </c>
      <c r="AD20" s="5">
        <f t="shared" si="32"/>
        <v>2.563155410535821</v>
      </c>
      <c r="AE20" s="5">
        <f t="shared" si="32"/>
        <v>1.8797841121303536</v>
      </c>
      <c r="AF20" s="13">
        <f t="shared" si="32"/>
        <v>12.159083913070248</v>
      </c>
      <c r="AG20" s="5">
        <f t="shared" si="32"/>
        <v>1.6519936793285315</v>
      </c>
      <c r="AH20" s="5">
        <f t="shared" si="32"/>
        <v>1.834636458782245</v>
      </c>
      <c r="AI20" s="5">
        <f t="shared" si="32"/>
        <v>1.9105666030495188</v>
      </c>
      <c r="AJ20" s="5">
        <f t="shared" si="32"/>
        <v>1.9269839315397403</v>
      </c>
      <c r="AK20" s="5">
        <f t="shared" si="32"/>
        <v>1.9249317654784628</v>
      </c>
      <c r="AL20" s="5">
        <f t="shared" si="32"/>
        <v>2.382564797143385</v>
      </c>
      <c r="AM20" s="5">
        <f t="shared" si="32"/>
        <v>2.26353916558928</v>
      </c>
      <c r="AN20" s="5">
        <f t="shared" si="32"/>
        <v>2.464651439594492</v>
      </c>
      <c r="AO20" s="5">
        <f t="shared" si="32"/>
        <v>2.1691395267705067</v>
      </c>
      <c r="AP20" s="5">
        <f t="shared" si="32"/>
        <v>2.4502862771655485</v>
      </c>
      <c r="AQ20" s="5">
        <f t="shared" si="32"/>
        <v>2.448234111104271</v>
      </c>
      <c r="AR20" s="5">
        <f t="shared" si="32"/>
        <v>2.177348191015617</v>
      </c>
      <c r="AS20" s="5">
        <f t="shared" si="32"/>
        <v>1.7340803217796388</v>
      </c>
      <c r="AT20" s="5">
        <f t="shared" si="32"/>
        <v>2.809415337889142</v>
      </c>
      <c r="AU20" s="5">
        <f t="shared" si="32"/>
        <v>1.418046748342876</v>
      </c>
      <c r="AV20" s="13">
        <f t="shared" si="32"/>
        <v>31.56641835457325</v>
      </c>
      <c r="AW20" s="5">
        <f t="shared" si="32"/>
        <v>1.6971413326766402</v>
      </c>
      <c r="AX20" s="5">
        <f t="shared" si="32"/>
        <v>1.7361324878409161</v>
      </c>
      <c r="AY20" s="5">
        <f t="shared" si="32"/>
        <v>1.8038539678630796</v>
      </c>
      <c r="AZ20" s="5">
        <f t="shared" si="32"/>
        <v>1.0568655215580045</v>
      </c>
      <c r="BA20" s="5">
        <f t="shared" si="32"/>
        <v>1.463194401690985</v>
      </c>
      <c r="BB20" s="5">
        <f t="shared" si="32"/>
        <v>0.8803792402881242</v>
      </c>
      <c r="BC20" s="5">
        <f t="shared" si="32"/>
        <v>1.1902563155410537</v>
      </c>
      <c r="BD20" s="5">
        <f t="shared" si="32"/>
        <v>1.001457037903507</v>
      </c>
      <c r="BE20" s="5">
        <f t="shared" si="32"/>
        <v>0.810605594204683</v>
      </c>
      <c r="BF20" s="5">
        <f t="shared" si="32"/>
        <v>0.8372837530012929</v>
      </c>
      <c r="BG20" s="13">
        <f t="shared" si="32"/>
        <v>12.477169652568287</v>
      </c>
      <c r="BH20" s="5">
        <f t="shared" si="32"/>
        <v>0.9378398900038992</v>
      </c>
      <c r="BI20" s="5">
        <f aca="true" t="shared" si="33" ref="BI20:CP20">BI8/$D8*100</f>
        <v>0.8147099263272385</v>
      </c>
      <c r="BJ20" s="5">
        <f t="shared" si="33"/>
        <v>0.7018407929569661</v>
      </c>
      <c r="BK20" s="5">
        <f t="shared" si="33"/>
        <v>0.9275790596975109</v>
      </c>
      <c r="BL20" s="5">
        <f t="shared" si="33"/>
        <v>0.9809353772907304</v>
      </c>
      <c r="BM20" s="5">
        <f t="shared" si="33"/>
        <v>0.8044490960208501</v>
      </c>
      <c r="BN20" s="5">
        <f t="shared" si="33"/>
        <v>0.7572492766114635</v>
      </c>
      <c r="BO20" s="5">
        <f t="shared" si="33"/>
        <v>1.0404481930677831</v>
      </c>
      <c r="BP20" s="5">
        <f t="shared" si="33"/>
        <v>1.0835436803546143</v>
      </c>
      <c r="BQ20" s="5">
        <f t="shared" si="33"/>
        <v>0.6156498183833037</v>
      </c>
      <c r="BR20" s="13">
        <f t="shared" si="33"/>
        <v>8.66424511071436</v>
      </c>
      <c r="BS20" s="5">
        <f t="shared" si="33"/>
        <v>0.6012846559543599</v>
      </c>
      <c r="BT20" s="5">
        <f t="shared" si="33"/>
        <v>0.7859796014693509</v>
      </c>
      <c r="BU20" s="5">
        <f t="shared" si="33"/>
        <v>0.7223624535697429</v>
      </c>
      <c r="BV20" s="5">
        <f t="shared" si="33"/>
        <v>1.0076135360873402</v>
      </c>
      <c r="BW20" s="5">
        <f t="shared" si="33"/>
        <v>0.7141537893246321</v>
      </c>
      <c r="BX20" s="13">
        <f t="shared" si="33"/>
        <v>3.8313940364054258</v>
      </c>
      <c r="BY20" s="5">
        <f t="shared" si="33"/>
        <v>0.5376675080547518</v>
      </c>
      <c r="BZ20" s="5">
        <f t="shared" si="33"/>
        <v>0.9624658827392314</v>
      </c>
      <c r="CA20" s="5">
        <f t="shared" si="33"/>
        <v>0.16212111884093663</v>
      </c>
      <c r="CB20" s="5">
        <f t="shared" si="33"/>
        <v>0.8290750887561822</v>
      </c>
      <c r="CC20" s="5">
        <f t="shared" si="33"/>
        <v>0.9973527057809519</v>
      </c>
      <c r="CD20" s="5">
        <f t="shared" si="33"/>
        <v>0.8803792402881242</v>
      </c>
      <c r="CE20" s="5">
        <f t="shared" si="33"/>
        <v>0.5848673274641385</v>
      </c>
      <c r="CF20" s="5">
        <f t="shared" si="33"/>
        <v>0.3160335734367625</v>
      </c>
      <c r="CG20" s="5">
        <f t="shared" si="33"/>
        <v>0.7880317675306286</v>
      </c>
      <c r="CH20" s="5">
        <f t="shared" si="33"/>
        <v>0.8701184099817358</v>
      </c>
      <c r="CI20" s="5">
        <f t="shared" si="33"/>
        <v>2.218391512241171</v>
      </c>
      <c r="CJ20" s="13">
        <f t="shared" si="33"/>
        <v>9.146504135114613</v>
      </c>
      <c r="CK20" s="5">
        <f t="shared" si="33"/>
        <v>1.5883765314289235</v>
      </c>
      <c r="CL20" s="5">
        <f t="shared" si="33"/>
        <v>0.7059451250795215</v>
      </c>
      <c r="CM20" s="5">
        <f t="shared" si="33"/>
        <v>0.09850397094132858</v>
      </c>
      <c r="CN20" s="5">
        <f t="shared" si="33"/>
        <v>0</v>
      </c>
      <c r="CO20" s="5">
        <f t="shared" si="33"/>
        <v>0</v>
      </c>
      <c r="CP20" s="13">
        <f t="shared" si="33"/>
        <v>2.3928256274497737</v>
      </c>
      <c r="CQ20" s="2">
        <f t="shared" si="13"/>
        <v>11.539329762564387</v>
      </c>
    </row>
  </sheetData>
  <printOptions/>
  <pageMargins left="0.75" right="0.75" top="1" bottom="1" header="0.5" footer="0.5"/>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A1:AC20"/>
  <sheetViews>
    <sheetView workbookViewId="0" topLeftCell="A1">
      <pane ySplit="1" topLeftCell="BM2" activePane="bottomLeft" state="frozen"/>
      <selection pane="topLeft" activeCell="A1" sqref="A1"/>
      <selection pane="bottomLeft" activeCell="G27" sqref="G27"/>
    </sheetView>
  </sheetViews>
  <sheetFormatPr defaultColWidth="9.140625" defaultRowHeight="12.75"/>
  <cols>
    <col min="4" max="5" width="10.140625" style="0" customWidth="1"/>
  </cols>
  <sheetData>
    <row r="1" spans="1:8" s="1" customFormat="1" ht="89.25" customHeight="1">
      <c r="A1" s="1" t="s">
        <v>663</v>
      </c>
      <c r="D1" s="1" t="s">
        <v>664</v>
      </c>
      <c r="E1" s="1" t="s">
        <v>665</v>
      </c>
      <c r="F1" s="1" t="s">
        <v>666</v>
      </c>
      <c r="G1" s="1" t="s">
        <v>667</v>
      </c>
      <c r="H1" s="1" t="s">
        <v>668</v>
      </c>
    </row>
    <row r="2" spans="1:8" ht="12.75">
      <c r="A2" t="s">
        <v>85</v>
      </c>
      <c r="D2" s="2">
        <v>22538641</v>
      </c>
      <c r="E2" s="2">
        <v>21660475</v>
      </c>
      <c r="F2" s="2">
        <v>878166</v>
      </c>
      <c r="G2" s="2">
        <v>150718</v>
      </c>
      <c r="H2" s="2">
        <v>727448</v>
      </c>
    </row>
    <row r="3" spans="1:8" ht="12.75">
      <c r="A3" t="s">
        <v>86</v>
      </c>
      <c r="D3" s="2">
        <v>21262825</v>
      </c>
      <c r="E3" s="2">
        <v>20451427</v>
      </c>
      <c r="F3" s="2">
        <v>811398</v>
      </c>
      <c r="G3" s="2">
        <v>135202</v>
      </c>
      <c r="H3" s="2">
        <v>676196</v>
      </c>
    </row>
    <row r="4" spans="1:8" ht="12.75">
      <c r="A4" t="s">
        <v>86</v>
      </c>
      <c r="B4" t="s">
        <v>87</v>
      </c>
      <c r="D4" s="2">
        <v>1267703</v>
      </c>
      <c r="E4" s="2">
        <v>1219859</v>
      </c>
      <c r="F4" s="2">
        <v>47844</v>
      </c>
      <c r="G4" s="2">
        <v>11835</v>
      </c>
      <c r="H4" s="2">
        <v>36009</v>
      </c>
    </row>
    <row r="5" spans="1:8" ht="12.75">
      <c r="A5" t="s">
        <v>86</v>
      </c>
      <c r="B5" t="s">
        <v>88</v>
      </c>
      <c r="D5" s="2">
        <v>1841954</v>
      </c>
      <c r="E5" s="2">
        <v>1796138</v>
      </c>
      <c r="F5" s="2">
        <v>45816</v>
      </c>
      <c r="G5" s="2">
        <v>3980</v>
      </c>
      <c r="H5" s="2">
        <v>41836</v>
      </c>
    </row>
    <row r="6" spans="1:8" ht="12.75">
      <c r="A6" t="s">
        <v>86</v>
      </c>
      <c r="B6" t="s">
        <v>87</v>
      </c>
      <c r="C6" t="s">
        <v>89</v>
      </c>
      <c r="D6" s="2">
        <v>121743</v>
      </c>
      <c r="E6" s="2">
        <v>118447</v>
      </c>
      <c r="F6" s="2">
        <v>3296</v>
      </c>
      <c r="G6" s="2">
        <v>471</v>
      </c>
      <c r="H6" s="2">
        <v>2825</v>
      </c>
    </row>
    <row r="7" spans="2:8" ht="12.75">
      <c r="B7" t="s">
        <v>90</v>
      </c>
      <c r="D7">
        <v>1366</v>
      </c>
      <c r="E7">
        <v>1366</v>
      </c>
      <c r="F7">
        <v>0</v>
      </c>
      <c r="G7">
        <v>0</v>
      </c>
      <c r="H7">
        <v>0</v>
      </c>
    </row>
    <row r="8" spans="2:29" ht="12.75">
      <c r="B8" t="s">
        <v>91</v>
      </c>
      <c r="D8" s="3">
        <v>1151.45</v>
      </c>
      <c r="E8" s="3">
        <v>1151.45</v>
      </c>
      <c r="F8" s="3">
        <v>0</v>
      </c>
      <c r="G8" s="3">
        <v>0</v>
      </c>
      <c r="H8" s="3">
        <v>0</v>
      </c>
      <c r="I8" s="3">
        <v>0</v>
      </c>
      <c r="J8" s="3">
        <v>0</v>
      </c>
      <c r="K8" s="3">
        <v>0</v>
      </c>
      <c r="L8" s="3">
        <v>0</v>
      </c>
      <c r="M8" s="3">
        <v>0</v>
      </c>
      <c r="N8" s="3">
        <v>0</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4" spans="1:22" ht="12.75">
      <c r="A14" t="s">
        <v>85</v>
      </c>
      <c r="D14" s="5">
        <f aca="true" t="shared" si="0" ref="D14:H20">D2/$D2*100</f>
        <v>100</v>
      </c>
      <c r="E14" s="5">
        <f t="shared" si="0"/>
        <v>96.10373136516971</v>
      </c>
      <c r="F14" s="5">
        <f t="shared" si="0"/>
        <v>3.8962686348302897</v>
      </c>
      <c r="G14" s="5">
        <f t="shared" si="0"/>
        <v>0.6687093511982377</v>
      </c>
      <c r="H14" s="5">
        <f t="shared" si="0"/>
        <v>3.227559283632052</v>
      </c>
      <c r="I14" s="5"/>
      <c r="J14" s="5"/>
      <c r="K14" s="5"/>
      <c r="L14" s="5"/>
      <c r="M14" s="5"/>
      <c r="N14" s="5"/>
      <c r="O14" s="5"/>
      <c r="P14" s="5"/>
      <c r="Q14" s="5"/>
      <c r="R14" s="5"/>
      <c r="S14" s="5"/>
      <c r="T14" s="5"/>
      <c r="U14" s="5"/>
      <c r="V14" s="5"/>
    </row>
    <row r="15" spans="1:22" ht="12.75">
      <c r="A15" t="s">
        <v>86</v>
      </c>
      <c r="D15" s="5">
        <f t="shared" si="0"/>
        <v>100</v>
      </c>
      <c r="E15" s="5">
        <f t="shared" si="0"/>
        <v>96.1839595632283</v>
      </c>
      <c r="F15" s="5">
        <f t="shared" si="0"/>
        <v>3.816040436771689</v>
      </c>
      <c r="G15" s="5">
        <f t="shared" si="0"/>
        <v>0.6358609451001924</v>
      </c>
      <c r="H15" s="5">
        <f t="shared" si="0"/>
        <v>3.1801794916714967</v>
      </c>
      <c r="I15" s="5"/>
      <c r="J15" s="5"/>
      <c r="K15" s="5"/>
      <c r="L15" s="5"/>
      <c r="M15" s="5"/>
      <c r="N15" s="5"/>
      <c r="O15" s="5"/>
      <c r="P15" s="5"/>
      <c r="Q15" s="5"/>
      <c r="R15" s="5"/>
      <c r="S15" s="5"/>
      <c r="T15" s="5"/>
      <c r="U15" s="5"/>
      <c r="V15" s="5"/>
    </row>
    <row r="16" spans="1:22" ht="12.75">
      <c r="A16" t="s">
        <v>86</v>
      </c>
      <c r="B16" t="s">
        <v>87</v>
      </c>
      <c r="D16" s="5">
        <f t="shared" si="0"/>
        <v>100</v>
      </c>
      <c r="E16" s="5">
        <f t="shared" si="0"/>
        <v>96.22592989051853</v>
      </c>
      <c r="F16" s="5">
        <f t="shared" si="0"/>
        <v>3.7740701094814795</v>
      </c>
      <c r="G16" s="5">
        <f t="shared" si="0"/>
        <v>0.9335782908141733</v>
      </c>
      <c r="H16" s="5">
        <f t="shared" si="0"/>
        <v>2.840491818667306</v>
      </c>
      <c r="I16" s="5"/>
      <c r="J16" s="5"/>
      <c r="K16" s="5"/>
      <c r="L16" s="5"/>
      <c r="M16" s="5"/>
      <c r="N16" s="5"/>
      <c r="O16" s="5"/>
      <c r="P16" s="5"/>
      <c r="Q16" s="5"/>
      <c r="R16" s="5"/>
      <c r="S16" s="5"/>
      <c r="T16" s="5"/>
      <c r="U16" s="5"/>
      <c r="V16" s="5"/>
    </row>
    <row r="17" spans="1:22" ht="12.75">
      <c r="A17" t="s">
        <v>86</v>
      </c>
      <c r="B17" t="s">
        <v>88</v>
      </c>
      <c r="D17" s="5">
        <f t="shared" si="0"/>
        <v>100</v>
      </c>
      <c r="E17" s="5">
        <f t="shared" si="0"/>
        <v>97.51264146661643</v>
      </c>
      <c r="F17" s="5">
        <f t="shared" si="0"/>
        <v>2.4873585333835697</v>
      </c>
      <c r="G17" s="5">
        <f t="shared" si="0"/>
        <v>0.21607488569204228</v>
      </c>
      <c r="H17" s="5">
        <f t="shared" si="0"/>
        <v>2.2712836476915275</v>
      </c>
      <c r="I17" s="5"/>
      <c r="J17" s="5"/>
      <c r="K17" s="5"/>
      <c r="L17" s="5"/>
      <c r="M17" s="5"/>
      <c r="N17" s="5"/>
      <c r="O17" s="5"/>
      <c r="P17" s="5"/>
      <c r="Q17" s="5"/>
      <c r="R17" s="5"/>
      <c r="S17" s="5"/>
      <c r="T17" s="5"/>
      <c r="U17" s="5"/>
      <c r="V17" s="5"/>
    </row>
    <row r="18" spans="1:22" ht="12.75">
      <c r="A18" t="s">
        <v>86</v>
      </c>
      <c r="B18" t="s">
        <v>87</v>
      </c>
      <c r="C18" t="s">
        <v>89</v>
      </c>
      <c r="D18" s="5">
        <f t="shared" si="0"/>
        <v>100</v>
      </c>
      <c r="E18" s="5">
        <f t="shared" si="0"/>
        <v>97.29265748338713</v>
      </c>
      <c r="F18" s="5">
        <f t="shared" si="0"/>
        <v>2.7073425166128646</v>
      </c>
      <c r="G18" s="5">
        <f t="shared" si="0"/>
        <v>0.38688055986791847</v>
      </c>
      <c r="H18" s="5">
        <f t="shared" si="0"/>
        <v>2.3204619567449463</v>
      </c>
      <c r="I18" s="5"/>
      <c r="J18" s="5"/>
      <c r="K18" s="5"/>
      <c r="L18" s="5"/>
      <c r="M18" s="5"/>
      <c r="N18" s="5"/>
      <c r="O18" s="5"/>
      <c r="P18" s="5"/>
      <c r="Q18" s="5"/>
      <c r="R18" s="5"/>
      <c r="S18" s="5"/>
      <c r="T18" s="5"/>
      <c r="U18" s="5"/>
      <c r="V18" s="5"/>
    </row>
    <row r="19" spans="2:28" ht="12.75">
      <c r="B19" t="s">
        <v>90</v>
      </c>
      <c r="D19" s="5">
        <f t="shared" si="0"/>
        <v>100</v>
      </c>
      <c r="E19" s="5">
        <f t="shared" si="0"/>
        <v>100</v>
      </c>
      <c r="F19" s="5">
        <f t="shared" si="0"/>
        <v>0</v>
      </c>
      <c r="G19" s="5">
        <f t="shared" si="0"/>
        <v>0</v>
      </c>
      <c r="H19" s="5">
        <f t="shared" si="0"/>
        <v>0</v>
      </c>
      <c r="I19" s="5"/>
      <c r="J19" s="5"/>
      <c r="K19" s="5"/>
      <c r="L19" s="5"/>
      <c r="M19" s="5"/>
      <c r="N19" s="5"/>
      <c r="O19" s="5"/>
      <c r="P19" s="5"/>
      <c r="Q19" s="5"/>
      <c r="R19" s="5"/>
      <c r="S19" s="5"/>
      <c r="T19" s="5"/>
      <c r="U19" s="5"/>
      <c r="V19" s="5"/>
      <c r="W19" s="5"/>
      <c r="X19" s="5"/>
      <c r="Y19" s="5"/>
      <c r="Z19" s="5"/>
      <c r="AA19" s="5"/>
      <c r="AB19" s="5"/>
    </row>
    <row r="20" spans="2:28" ht="12.75">
      <c r="B20" t="s">
        <v>91</v>
      </c>
      <c r="D20" s="5">
        <f t="shared" si="0"/>
        <v>100</v>
      </c>
      <c r="E20" s="5">
        <f t="shared" si="0"/>
        <v>100</v>
      </c>
      <c r="F20" s="5">
        <f t="shared" si="0"/>
        <v>0</v>
      </c>
      <c r="G20" s="5">
        <f t="shared" si="0"/>
        <v>0</v>
      </c>
      <c r="H20" s="5">
        <f t="shared" si="0"/>
        <v>0</v>
      </c>
      <c r="I20" s="5"/>
      <c r="J20" s="5"/>
      <c r="K20" s="5"/>
      <c r="L20" s="5"/>
      <c r="M20" s="5"/>
      <c r="N20" s="5"/>
      <c r="O20" s="5"/>
      <c r="P20" s="5"/>
      <c r="Q20" s="5"/>
      <c r="R20" s="5"/>
      <c r="S20" s="5"/>
      <c r="T20" s="5"/>
      <c r="U20" s="5"/>
      <c r="V20" s="5"/>
      <c r="W20" s="5"/>
      <c r="X20" s="5"/>
      <c r="Y20" s="5"/>
      <c r="Z20" s="5"/>
      <c r="AA20" s="5"/>
      <c r="AB20" s="5"/>
    </row>
  </sheetData>
  <printOptions/>
  <pageMargins left="0.75" right="0.75" top="1" bottom="1" header="0.5" footer="0.5"/>
  <pageSetup horizontalDpi="360" verticalDpi="360" orientation="portrait" r:id="rId1"/>
</worksheet>
</file>

<file path=xl/worksheets/sheet51.xml><?xml version="1.0" encoding="utf-8"?>
<worksheet xmlns="http://schemas.openxmlformats.org/spreadsheetml/2006/main" xmlns:r="http://schemas.openxmlformats.org/officeDocument/2006/relationships">
  <dimension ref="A1:G38"/>
  <sheetViews>
    <sheetView workbookViewId="0" topLeftCell="A1">
      <selection activeCell="C41" sqref="C41"/>
    </sheetView>
  </sheetViews>
  <sheetFormatPr defaultColWidth="9.140625" defaultRowHeight="12.75"/>
  <cols>
    <col min="2" max="2" width="19.7109375" style="0" customWidth="1"/>
    <col min="4" max="4" width="0" style="0" hidden="1" customWidth="1"/>
    <col min="5" max="5" width="34.7109375" style="0" hidden="1" customWidth="1"/>
  </cols>
  <sheetData>
    <row r="1" ht="12.75">
      <c r="C1" s="64" t="s">
        <v>727</v>
      </c>
    </row>
    <row r="2" spans="1:6" ht="12.75">
      <c r="A2" s="19"/>
      <c r="B2" s="64" t="s">
        <v>728</v>
      </c>
      <c r="C2" s="64">
        <v>306</v>
      </c>
      <c r="D2" s="64">
        <v>60.47</v>
      </c>
      <c r="E2" s="64" t="s">
        <v>729</v>
      </c>
      <c r="F2" t="str">
        <f aca="true" t="shared" si="0" ref="F2:F27">CONCATENATE(D2,E2)</f>
        <v>60.47%</v>
      </c>
    </row>
    <row r="3" spans="1:6" ht="12.75">
      <c r="A3" s="19"/>
      <c r="B3" s="64" t="s">
        <v>730</v>
      </c>
      <c r="C3" s="64">
        <v>28</v>
      </c>
      <c r="D3" s="64">
        <v>5.53</v>
      </c>
      <c r="E3" s="64" t="s">
        <v>729</v>
      </c>
      <c r="F3" t="str">
        <f t="shared" si="0"/>
        <v>5.53%</v>
      </c>
    </row>
    <row r="4" spans="1:6" ht="12.75">
      <c r="A4" s="19"/>
      <c r="B4" s="64" t="s">
        <v>731</v>
      </c>
      <c r="C4" s="64">
        <v>27</v>
      </c>
      <c r="D4" s="64">
        <v>5.34</v>
      </c>
      <c r="E4" s="64" t="s">
        <v>729</v>
      </c>
      <c r="F4" t="str">
        <f t="shared" si="0"/>
        <v>5.34%</v>
      </c>
    </row>
    <row r="5" spans="1:6" ht="12.75">
      <c r="A5" s="19"/>
      <c r="B5" s="64" t="s">
        <v>732</v>
      </c>
      <c r="C5" s="64">
        <v>21</v>
      </c>
      <c r="D5" s="64">
        <v>4.15</v>
      </c>
      <c r="E5" s="64" t="s">
        <v>729</v>
      </c>
      <c r="F5" t="str">
        <f t="shared" si="0"/>
        <v>4.15%</v>
      </c>
    </row>
    <row r="6" spans="1:6" ht="12.75">
      <c r="A6" s="19"/>
      <c r="B6" s="64" t="s">
        <v>733</v>
      </c>
      <c r="C6" s="64">
        <v>15</v>
      </c>
      <c r="D6" s="64">
        <v>2.96</v>
      </c>
      <c r="E6" s="64" t="s">
        <v>729</v>
      </c>
      <c r="F6" t="str">
        <f t="shared" si="0"/>
        <v>2.96%</v>
      </c>
    </row>
    <row r="7" spans="1:6" ht="12.75">
      <c r="A7" s="19"/>
      <c r="B7" s="64" t="s">
        <v>734</v>
      </c>
      <c r="C7" s="64">
        <v>14</v>
      </c>
      <c r="D7" s="64">
        <v>2.77</v>
      </c>
      <c r="E7" s="64" t="s">
        <v>729</v>
      </c>
      <c r="F7" t="str">
        <f t="shared" si="0"/>
        <v>2.77%</v>
      </c>
    </row>
    <row r="8" spans="1:6" ht="12.75">
      <c r="A8" s="19"/>
      <c r="B8" s="64" t="s">
        <v>735</v>
      </c>
      <c r="C8" s="64">
        <v>13</v>
      </c>
      <c r="D8" s="64">
        <v>2.57</v>
      </c>
      <c r="E8" s="64" t="s">
        <v>729</v>
      </c>
      <c r="F8" t="str">
        <f t="shared" si="0"/>
        <v>2.57%</v>
      </c>
    </row>
    <row r="9" spans="1:6" ht="12.75">
      <c r="A9" s="19"/>
      <c r="B9" s="64" t="s">
        <v>736</v>
      </c>
      <c r="C9" s="64">
        <v>10</v>
      </c>
      <c r="D9" s="64">
        <v>1.98</v>
      </c>
      <c r="E9" s="64" t="s">
        <v>729</v>
      </c>
      <c r="F9" t="str">
        <f t="shared" si="0"/>
        <v>1.98%</v>
      </c>
    </row>
    <row r="10" spans="1:6" ht="12.75">
      <c r="A10" s="19"/>
      <c r="B10" s="64" t="s">
        <v>737</v>
      </c>
      <c r="C10" s="64">
        <v>9</v>
      </c>
      <c r="D10" s="64">
        <v>1.78</v>
      </c>
      <c r="E10" s="64" t="s">
        <v>729</v>
      </c>
      <c r="F10" t="str">
        <f t="shared" si="0"/>
        <v>1.78%</v>
      </c>
    </row>
    <row r="11" spans="1:6" ht="12.75">
      <c r="A11" s="19"/>
      <c r="B11" s="64" t="s">
        <v>738</v>
      </c>
      <c r="C11" s="64">
        <v>9</v>
      </c>
      <c r="D11" s="64">
        <v>1.78</v>
      </c>
      <c r="E11" s="64" t="s">
        <v>729</v>
      </c>
      <c r="F11" t="str">
        <f t="shared" si="0"/>
        <v>1.78%</v>
      </c>
    </row>
    <row r="12" spans="1:6" ht="12.75">
      <c r="A12" s="19"/>
      <c r="B12" s="64" t="s">
        <v>739</v>
      </c>
      <c r="C12" s="64">
        <v>7</v>
      </c>
      <c r="D12" s="64">
        <v>1.38</v>
      </c>
      <c r="E12" s="64" t="s">
        <v>729</v>
      </c>
      <c r="F12" t="str">
        <f t="shared" si="0"/>
        <v>1.38%</v>
      </c>
    </row>
    <row r="13" spans="1:6" ht="12.75">
      <c r="A13" s="19"/>
      <c r="B13" s="64" t="s">
        <v>740</v>
      </c>
      <c r="C13" s="64">
        <v>5</v>
      </c>
      <c r="D13" s="64">
        <v>0.99</v>
      </c>
      <c r="E13" s="64" t="s">
        <v>729</v>
      </c>
      <c r="F13" t="str">
        <f t="shared" si="0"/>
        <v>0.99%</v>
      </c>
    </row>
    <row r="14" spans="1:6" ht="12.75">
      <c r="A14" s="19"/>
      <c r="B14" s="64" t="s">
        <v>741</v>
      </c>
      <c r="C14" s="64">
        <v>5</v>
      </c>
      <c r="D14" s="64">
        <v>0.99</v>
      </c>
      <c r="E14" s="64" t="s">
        <v>729</v>
      </c>
      <c r="F14" t="str">
        <f t="shared" si="0"/>
        <v>0.99%</v>
      </c>
    </row>
    <row r="15" spans="1:6" ht="12.75">
      <c r="A15" s="19"/>
      <c r="B15" s="64" t="s">
        <v>742</v>
      </c>
      <c r="C15" s="64">
        <v>3</v>
      </c>
      <c r="D15" s="64">
        <v>0.59</v>
      </c>
      <c r="E15" s="64" t="s">
        <v>729</v>
      </c>
      <c r="F15" t="str">
        <f t="shared" si="0"/>
        <v>0.59%</v>
      </c>
    </row>
    <row r="16" spans="1:6" ht="12.75">
      <c r="A16" s="19"/>
      <c r="B16" s="64" t="s">
        <v>743</v>
      </c>
      <c r="C16" s="64">
        <v>3</v>
      </c>
      <c r="D16" s="64">
        <v>0.59</v>
      </c>
      <c r="E16" s="64" t="s">
        <v>729</v>
      </c>
      <c r="F16" t="str">
        <f t="shared" si="0"/>
        <v>0.59%</v>
      </c>
    </row>
    <row r="17" spans="1:6" ht="12.75">
      <c r="A17" s="19"/>
      <c r="B17" s="64" t="s">
        <v>744</v>
      </c>
      <c r="C17" s="64">
        <v>3</v>
      </c>
      <c r="D17" s="64">
        <v>0.59</v>
      </c>
      <c r="E17" s="64" t="s">
        <v>729</v>
      </c>
      <c r="F17" t="str">
        <f t="shared" si="0"/>
        <v>0.59%</v>
      </c>
    </row>
    <row r="18" spans="1:6" ht="12.75">
      <c r="A18" s="19"/>
      <c r="B18" s="64" t="s">
        <v>745</v>
      </c>
      <c r="C18" s="64">
        <v>2</v>
      </c>
      <c r="D18" s="64">
        <v>0.4</v>
      </c>
      <c r="E18" s="64" t="s">
        <v>729</v>
      </c>
      <c r="F18" t="str">
        <f t="shared" si="0"/>
        <v>0.4%</v>
      </c>
    </row>
    <row r="19" spans="1:6" ht="12.75">
      <c r="A19" s="19"/>
      <c r="B19" s="64" t="s">
        <v>746</v>
      </c>
      <c r="C19" s="64">
        <v>2</v>
      </c>
      <c r="D19" s="64">
        <v>0.4</v>
      </c>
      <c r="E19" s="64" t="s">
        <v>729</v>
      </c>
      <c r="F19" t="str">
        <f t="shared" si="0"/>
        <v>0.4%</v>
      </c>
    </row>
    <row r="20" spans="1:6" ht="12.75">
      <c r="A20" s="19"/>
      <c r="B20" s="64" t="s">
        <v>747</v>
      </c>
      <c r="C20" s="64">
        <v>2</v>
      </c>
      <c r="D20" s="64">
        <v>0.4</v>
      </c>
      <c r="E20" s="64" t="s">
        <v>729</v>
      </c>
      <c r="F20" t="str">
        <f t="shared" si="0"/>
        <v>0.4%</v>
      </c>
    </row>
    <row r="21" spans="1:6" ht="12.75">
      <c r="A21" s="19"/>
      <c r="B21" s="64" t="s">
        <v>748</v>
      </c>
      <c r="C21" s="64">
        <v>2</v>
      </c>
      <c r="D21" s="64">
        <v>0.4</v>
      </c>
      <c r="E21" s="64" t="s">
        <v>729</v>
      </c>
      <c r="F21" t="str">
        <f t="shared" si="0"/>
        <v>0.4%</v>
      </c>
    </row>
    <row r="22" spans="1:6" ht="12.75">
      <c r="A22" s="19"/>
      <c r="B22" s="64" t="s">
        <v>749</v>
      </c>
      <c r="C22" s="64">
        <v>1</v>
      </c>
      <c r="D22" s="64">
        <v>0.2</v>
      </c>
      <c r="E22" s="64" t="s">
        <v>729</v>
      </c>
      <c r="F22" t="str">
        <f t="shared" si="0"/>
        <v>0.2%</v>
      </c>
    </row>
    <row r="23" spans="1:6" ht="12.75">
      <c r="A23" s="19"/>
      <c r="B23" s="64" t="s">
        <v>750</v>
      </c>
      <c r="C23" s="64">
        <v>1</v>
      </c>
      <c r="D23" s="64">
        <v>0.2</v>
      </c>
      <c r="E23" s="64" t="s">
        <v>729</v>
      </c>
      <c r="F23" t="str">
        <f t="shared" si="0"/>
        <v>0.2%</v>
      </c>
    </row>
    <row r="24" spans="1:6" ht="12.75">
      <c r="A24" s="19"/>
      <c r="B24" s="64" t="s">
        <v>751</v>
      </c>
      <c r="C24" s="64">
        <v>1</v>
      </c>
      <c r="D24" s="64">
        <v>0.2</v>
      </c>
      <c r="E24" s="64" t="s">
        <v>729</v>
      </c>
      <c r="F24" t="str">
        <f t="shared" si="0"/>
        <v>0.2%</v>
      </c>
    </row>
    <row r="25" spans="1:6" ht="12.75">
      <c r="A25" s="19"/>
      <c r="B25" s="64" t="s">
        <v>752</v>
      </c>
      <c r="C25" s="64">
        <v>1</v>
      </c>
      <c r="D25" s="64">
        <v>0.2</v>
      </c>
      <c r="E25" s="64" t="s">
        <v>729</v>
      </c>
      <c r="F25" t="str">
        <f t="shared" si="0"/>
        <v>0.2%</v>
      </c>
    </row>
    <row r="26" spans="1:6" ht="12.75">
      <c r="A26" s="19"/>
      <c r="B26" s="64" t="s">
        <v>753</v>
      </c>
      <c r="C26" s="64">
        <v>1</v>
      </c>
      <c r="D26" s="64">
        <v>0.2</v>
      </c>
      <c r="E26" s="64" t="s">
        <v>729</v>
      </c>
      <c r="F26" t="str">
        <f t="shared" si="0"/>
        <v>0.2%</v>
      </c>
    </row>
    <row r="27" spans="1:6" ht="12.75">
      <c r="A27" s="19"/>
      <c r="B27" s="64" t="s">
        <v>754</v>
      </c>
      <c r="C27" s="64">
        <v>1</v>
      </c>
      <c r="D27" s="64">
        <v>0.2</v>
      </c>
      <c r="E27" s="64" t="s">
        <v>729</v>
      </c>
      <c r="F27" t="str">
        <f t="shared" si="0"/>
        <v>0.2%</v>
      </c>
    </row>
    <row r="28" spans="1:5" ht="12.75">
      <c r="A28" s="19"/>
      <c r="B28" s="19"/>
      <c r="C28" s="19"/>
      <c r="D28" s="19"/>
      <c r="E28" s="19"/>
    </row>
    <row r="29" spans="1:6" ht="12.75">
      <c r="A29" s="19"/>
      <c r="B29" s="64" t="s">
        <v>479</v>
      </c>
      <c r="C29" s="64">
        <v>12</v>
      </c>
      <c r="D29" s="64">
        <v>2.37</v>
      </c>
      <c r="E29" s="64" t="s">
        <v>729</v>
      </c>
      <c r="F29" t="str">
        <f>CONCATENATE(D29,E29)</f>
        <v>2.37%</v>
      </c>
    </row>
    <row r="30" spans="1:5" ht="12.75">
      <c r="A30" s="19"/>
      <c r="B30" s="19"/>
      <c r="C30" s="19"/>
      <c r="D30" s="19"/>
      <c r="E30" s="19"/>
    </row>
    <row r="32" spans="2:3" ht="12.75">
      <c r="B32" t="s">
        <v>755</v>
      </c>
      <c r="C32">
        <v>460</v>
      </c>
    </row>
    <row r="34" spans="2:6" ht="15.75">
      <c r="B34" t="s">
        <v>756</v>
      </c>
      <c r="C34">
        <v>282</v>
      </c>
      <c r="D34" s="5">
        <f>C34/C32*100</f>
        <v>61.30434782608696</v>
      </c>
      <c r="E34" s="65" t="s">
        <v>729</v>
      </c>
      <c r="F34" s="5"/>
    </row>
    <row r="35" spans="4:6" ht="15.75">
      <c r="D35" s="5">
        <v>61.3</v>
      </c>
      <c r="E35" s="65" t="s">
        <v>729</v>
      </c>
      <c r="F35" t="str">
        <f>CONCATENATE(D35,E35)</f>
        <v>61.3%</v>
      </c>
    </row>
    <row r="36" spans="2:7" ht="48.75" customHeight="1">
      <c r="B36" t="s">
        <v>757</v>
      </c>
      <c r="D36" s="66">
        <v>0.173</v>
      </c>
      <c r="F36" s="66">
        <v>0.173</v>
      </c>
      <c r="G36" s="14" t="s">
        <v>758</v>
      </c>
    </row>
    <row r="37" spans="2:6" ht="12.75">
      <c r="B37" t="s">
        <v>759</v>
      </c>
      <c r="D37" s="66">
        <v>0.382</v>
      </c>
      <c r="F37" s="66">
        <v>0.382</v>
      </c>
    </row>
    <row r="38" spans="2:7" ht="12.75">
      <c r="B38" t="s">
        <v>760</v>
      </c>
      <c r="D38" s="67">
        <v>0.37</v>
      </c>
      <c r="F38" s="67">
        <v>0.37</v>
      </c>
      <c r="G38" t="s">
        <v>761</v>
      </c>
    </row>
  </sheetData>
  <printOptions/>
  <pageMargins left="0.75" right="0.75" top="1" bottom="1" header="0.5" footer="0.5"/>
  <pageSetup horizontalDpi="360" verticalDpi="360" orientation="portrait" r:id="rId1"/>
</worksheet>
</file>

<file path=xl/worksheets/sheet6.xml><?xml version="1.0" encoding="utf-8"?>
<worksheet xmlns="http://schemas.openxmlformats.org/spreadsheetml/2006/main" xmlns:r="http://schemas.openxmlformats.org/officeDocument/2006/relationships">
  <sheetPr codeName="Sheet6"/>
  <dimension ref="A1:AZ25"/>
  <sheetViews>
    <sheetView workbookViewId="0" topLeftCell="A1">
      <pane ySplit="1" topLeftCell="BM3" activePane="bottomLeft" state="frozen"/>
      <selection pane="topLeft" activeCell="A1" sqref="A1"/>
      <selection pane="bottomLeft" activeCell="G31" sqref="G31"/>
    </sheetView>
  </sheetViews>
  <sheetFormatPr defaultColWidth="9.140625" defaultRowHeight="12.75"/>
  <cols>
    <col min="4" max="4" width="10.140625" style="0" bestFit="1" customWidth="1"/>
    <col min="5" max="9" width="22.421875" style="0" customWidth="1"/>
    <col min="10" max="36" width="9.28125" style="0" bestFit="1" customWidth="1"/>
  </cols>
  <sheetData>
    <row r="1" spans="1:9" s="1" customFormat="1" ht="54.75" customHeight="1">
      <c r="A1" s="1" t="s">
        <v>124</v>
      </c>
      <c r="D1" s="1" t="s">
        <v>73</v>
      </c>
      <c r="E1" s="1" t="s">
        <v>125</v>
      </c>
      <c r="F1" s="1" t="s">
        <v>126</v>
      </c>
      <c r="G1" s="1" t="s">
        <v>127</v>
      </c>
      <c r="H1" s="1" t="s">
        <v>128</v>
      </c>
      <c r="I1" s="1" t="s">
        <v>129</v>
      </c>
    </row>
    <row r="2" spans="1:52" ht="12.75">
      <c r="A2" t="s">
        <v>85</v>
      </c>
      <c r="D2" s="2">
        <v>40666546</v>
      </c>
      <c r="E2" s="2">
        <v>8934482</v>
      </c>
      <c r="F2" s="2">
        <v>12065333</v>
      </c>
      <c r="G2" s="2">
        <v>6149928</v>
      </c>
      <c r="H2" s="2">
        <v>6976630</v>
      </c>
      <c r="I2" s="2">
        <v>6540173</v>
      </c>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12.75">
      <c r="A3" t="s">
        <v>86</v>
      </c>
      <c r="D3" s="2">
        <v>38393304</v>
      </c>
      <c r="E3" s="2">
        <v>8520649</v>
      </c>
      <c r="F3" s="2">
        <v>11410569</v>
      </c>
      <c r="G3" s="2">
        <v>5780577</v>
      </c>
      <c r="H3" s="2">
        <v>6538308</v>
      </c>
      <c r="I3" s="2">
        <v>6143201</v>
      </c>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2.75">
      <c r="A4" t="s">
        <v>86</v>
      </c>
      <c r="B4" t="s">
        <v>87</v>
      </c>
      <c r="D4" s="2">
        <v>2180508</v>
      </c>
      <c r="E4" s="2">
        <v>606065</v>
      </c>
      <c r="F4" s="2">
        <v>687675</v>
      </c>
      <c r="G4" s="2">
        <v>194520</v>
      </c>
      <c r="H4" s="2">
        <v>317992</v>
      </c>
      <c r="I4" s="2">
        <v>374256</v>
      </c>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2.75">
      <c r="A5" t="s">
        <v>86</v>
      </c>
      <c r="B5" t="s">
        <v>88</v>
      </c>
      <c r="D5" s="2">
        <v>3451983</v>
      </c>
      <c r="E5" s="2">
        <v>884543</v>
      </c>
      <c r="F5" s="2">
        <v>1172037</v>
      </c>
      <c r="G5" s="2">
        <v>424979</v>
      </c>
      <c r="H5" s="2">
        <v>486969</v>
      </c>
      <c r="I5" s="2">
        <v>483455</v>
      </c>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2.75">
      <c r="A6" t="s">
        <v>86</v>
      </c>
      <c r="B6" t="s">
        <v>87</v>
      </c>
      <c r="C6" t="s">
        <v>89</v>
      </c>
      <c r="D6" s="2">
        <v>212110</v>
      </c>
      <c r="E6" s="2">
        <v>59324</v>
      </c>
      <c r="F6" s="2">
        <v>70226</v>
      </c>
      <c r="G6" s="2">
        <v>18107</v>
      </c>
      <c r="H6" s="2">
        <v>31735</v>
      </c>
      <c r="I6" s="2">
        <v>32718</v>
      </c>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2:52" ht="12.75">
      <c r="B7" t="s">
        <v>90</v>
      </c>
      <c r="D7" s="2">
        <v>2386</v>
      </c>
      <c r="E7" s="2">
        <v>336</v>
      </c>
      <c r="F7" s="2">
        <v>678</v>
      </c>
      <c r="G7" s="2">
        <v>238</v>
      </c>
      <c r="H7" s="2">
        <v>522</v>
      </c>
      <c r="I7" s="2">
        <v>612</v>
      </c>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2:29" ht="12.75">
      <c r="B8" t="s">
        <v>91</v>
      </c>
      <c r="D8" s="3">
        <v>2010.1</v>
      </c>
      <c r="E8" s="3">
        <v>272.4</v>
      </c>
      <c r="F8" s="3">
        <v>574.5</v>
      </c>
      <c r="G8" s="3">
        <v>207.8</v>
      </c>
      <c r="H8" s="3">
        <v>443.95</v>
      </c>
      <c r="I8" s="3">
        <v>511.45</v>
      </c>
      <c r="J8" s="3">
        <v>0</v>
      </c>
      <c r="K8" s="3">
        <v>0</v>
      </c>
      <c r="L8" s="3">
        <v>0</v>
      </c>
      <c r="M8" s="3">
        <v>0</v>
      </c>
      <c r="N8" s="3">
        <v>0</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4" spans="1:22" ht="12.75">
      <c r="A14" t="s">
        <v>85</v>
      </c>
      <c r="D14" s="5">
        <f aca="true" t="shared" si="0" ref="D14:I20">D2/$D2*100</f>
        <v>100</v>
      </c>
      <c r="E14" s="5">
        <f t="shared" si="0"/>
        <v>21.970102894895476</v>
      </c>
      <c r="F14" s="5">
        <f t="shared" si="0"/>
        <v>29.66893967341116</v>
      </c>
      <c r="G14" s="5">
        <f t="shared" si="0"/>
        <v>15.122818643117613</v>
      </c>
      <c r="H14" s="5">
        <f t="shared" si="0"/>
        <v>17.155698445597025</v>
      </c>
      <c r="I14" s="5">
        <f t="shared" si="0"/>
        <v>16.082440342978725</v>
      </c>
      <c r="J14" s="5"/>
      <c r="K14" s="5"/>
      <c r="L14" s="5"/>
      <c r="M14" s="5"/>
      <c r="N14" s="5"/>
      <c r="O14" s="5"/>
      <c r="P14" s="5"/>
      <c r="Q14" s="5"/>
      <c r="R14" s="5"/>
      <c r="S14" s="5"/>
      <c r="T14" s="5"/>
      <c r="U14" s="5"/>
      <c r="V14" s="5"/>
    </row>
    <row r="15" spans="1:22" ht="12.75">
      <c r="A15" t="s">
        <v>86</v>
      </c>
      <c r="D15" s="5">
        <f t="shared" si="0"/>
        <v>100</v>
      </c>
      <c r="E15" s="5">
        <f t="shared" si="0"/>
        <v>22.193060019007483</v>
      </c>
      <c r="F15" s="5">
        <f t="shared" si="0"/>
        <v>29.720205898403535</v>
      </c>
      <c r="G15" s="5">
        <f t="shared" si="0"/>
        <v>15.056211364356658</v>
      </c>
      <c r="H15" s="5">
        <f t="shared" si="0"/>
        <v>17.02981332369832</v>
      </c>
      <c r="I15" s="5">
        <f t="shared" si="0"/>
        <v>16.000709394534006</v>
      </c>
      <c r="J15" s="5"/>
      <c r="K15" s="5"/>
      <c r="L15" s="5"/>
      <c r="M15" s="5"/>
      <c r="N15" s="5"/>
      <c r="O15" s="5"/>
      <c r="P15" s="5"/>
      <c r="Q15" s="5"/>
      <c r="R15" s="5"/>
      <c r="S15" s="5"/>
      <c r="T15" s="5"/>
      <c r="U15" s="5"/>
      <c r="V15" s="5"/>
    </row>
    <row r="16" spans="1:22" ht="12.75">
      <c r="A16" t="s">
        <v>86</v>
      </c>
      <c r="B16" t="s">
        <v>87</v>
      </c>
      <c r="D16" s="5">
        <f t="shared" si="0"/>
        <v>100</v>
      </c>
      <c r="E16" s="5">
        <f t="shared" si="0"/>
        <v>27.79466986592115</v>
      </c>
      <c r="F16" s="5">
        <f t="shared" si="0"/>
        <v>31.53737569410431</v>
      </c>
      <c r="G16" s="5">
        <f t="shared" si="0"/>
        <v>8.920856974613255</v>
      </c>
      <c r="H16" s="5">
        <f t="shared" si="0"/>
        <v>14.583390659424317</v>
      </c>
      <c r="I16" s="5">
        <f t="shared" si="0"/>
        <v>17.163706805936965</v>
      </c>
      <c r="J16" s="5"/>
      <c r="K16" s="5"/>
      <c r="L16" s="5"/>
      <c r="M16" s="5"/>
      <c r="N16" s="5"/>
      <c r="O16" s="5"/>
      <c r="P16" s="5"/>
      <c r="Q16" s="5"/>
      <c r="R16" s="5"/>
      <c r="S16" s="5"/>
      <c r="T16" s="5"/>
      <c r="U16" s="5"/>
      <c r="V16" s="5"/>
    </row>
    <row r="17" spans="1:22" ht="12.75">
      <c r="A17" t="s">
        <v>86</v>
      </c>
      <c r="B17" t="s">
        <v>88</v>
      </c>
      <c r="D17" s="5">
        <f t="shared" si="0"/>
        <v>100</v>
      </c>
      <c r="E17" s="5">
        <f t="shared" si="0"/>
        <v>25.62419919217447</v>
      </c>
      <c r="F17" s="5">
        <f t="shared" si="0"/>
        <v>33.95257160884048</v>
      </c>
      <c r="G17" s="5">
        <f t="shared" si="0"/>
        <v>12.311155645899763</v>
      </c>
      <c r="H17" s="5">
        <f t="shared" si="0"/>
        <v>14.106935057327918</v>
      </c>
      <c r="I17" s="5">
        <f t="shared" si="0"/>
        <v>14.005138495757366</v>
      </c>
      <c r="J17" s="5"/>
      <c r="K17" s="5"/>
      <c r="L17" s="5"/>
      <c r="M17" s="5"/>
      <c r="N17" s="5"/>
      <c r="O17" s="5"/>
      <c r="P17" s="5"/>
      <c r="Q17" s="5"/>
      <c r="R17" s="5"/>
      <c r="S17" s="5"/>
      <c r="T17" s="5"/>
      <c r="U17" s="5"/>
      <c r="V17" s="5"/>
    </row>
    <row r="18" spans="1:22" ht="12.75">
      <c r="A18" t="s">
        <v>86</v>
      </c>
      <c r="B18" t="s">
        <v>87</v>
      </c>
      <c r="C18" t="s">
        <v>89</v>
      </c>
      <c r="D18" s="5">
        <f t="shared" si="0"/>
        <v>100</v>
      </c>
      <c r="E18" s="5">
        <f t="shared" si="0"/>
        <v>27.968506906793642</v>
      </c>
      <c r="F18" s="5">
        <f t="shared" si="0"/>
        <v>33.10829286690868</v>
      </c>
      <c r="G18" s="5">
        <f t="shared" si="0"/>
        <v>8.536608363584932</v>
      </c>
      <c r="H18" s="5">
        <f t="shared" si="0"/>
        <v>14.961576540474283</v>
      </c>
      <c r="I18" s="5">
        <f t="shared" si="0"/>
        <v>15.425015322238462</v>
      </c>
      <c r="J18" s="5"/>
      <c r="K18" s="5"/>
      <c r="L18" s="5"/>
      <c r="M18" s="5"/>
      <c r="N18" s="5"/>
      <c r="O18" s="5"/>
      <c r="P18" s="5"/>
      <c r="Q18" s="5"/>
      <c r="R18" s="5"/>
      <c r="S18" s="5"/>
      <c r="T18" s="5"/>
      <c r="U18" s="5"/>
      <c r="V18" s="5"/>
    </row>
    <row r="19" spans="2:28" ht="12.75">
      <c r="B19" t="s">
        <v>90</v>
      </c>
      <c r="D19" s="5">
        <f t="shared" si="0"/>
        <v>100</v>
      </c>
      <c r="E19" s="5">
        <f t="shared" si="0"/>
        <v>14.082145850796312</v>
      </c>
      <c r="F19" s="5">
        <f t="shared" si="0"/>
        <v>28.415758591785416</v>
      </c>
      <c r="G19" s="5">
        <f t="shared" si="0"/>
        <v>9.97485331098072</v>
      </c>
      <c r="H19" s="5">
        <f t="shared" si="0"/>
        <v>21.87761944677284</v>
      </c>
      <c r="I19" s="5">
        <f t="shared" si="0"/>
        <v>25.649622799664712</v>
      </c>
      <c r="J19" s="5"/>
      <c r="K19" s="5"/>
      <c r="L19" s="5"/>
      <c r="M19" s="5"/>
      <c r="N19" s="5"/>
      <c r="O19" s="5"/>
      <c r="P19" s="5"/>
      <c r="Q19" s="5"/>
      <c r="R19" s="5"/>
      <c r="S19" s="5"/>
      <c r="T19" s="5"/>
      <c r="U19" s="5"/>
      <c r="V19" s="5"/>
      <c r="W19" s="5"/>
      <c r="X19" s="5"/>
      <c r="Y19" s="5"/>
      <c r="Z19" s="5"/>
      <c r="AA19" s="5"/>
      <c r="AB19" s="5"/>
    </row>
    <row r="20" spans="2:28" ht="12.75">
      <c r="B20" t="s">
        <v>91</v>
      </c>
      <c r="D20" s="5">
        <f t="shared" si="0"/>
        <v>100</v>
      </c>
      <c r="E20" s="5">
        <f t="shared" si="0"/>
        <v>13.551564598776181</v>
      </c>
      <c r="F20" s="5">
        <f t="shared" si="0"/>
        <v>28.5806676284762</v>
      </c>
      <c r="G20" s="5">
        <f t="shared" si="0"/>
        <v>10.337794139595045</v>
      </c>
      <c r="H20" s="5">
        <f t="shared" si="0"/>
        <v>22.08596587234466</v>
      </c>
      <c r="I20" s="5">
        <f t="shared" si="0"/>
        <v>25.444007760807917</v>
      </c>
      <c r="J20" s="5"/>
      <c r="K20" s="5"/>
      <c r="L20" s="5"/>
      <c r="M20" s="5"/>
      <c r="N20" s="5"/>
      <c r="O20" s="5"/>
      <c r="P20" s="5"/>
      <c r="Q20" s="5"/>
      <c r="R20" s="5"/>
      <c r="S20" s="5"/>
      <c r="T20" s="5"/>
      <c r="U20" s="5"/>
      <c r="V20" s="5"/>
      <c r="W20" s="5"/>
      <c r="X20" s="5"/>
      <c r="Y20" s="5"/>
      <c r="Z20" s="5"/>
      <c r="AA20" s="5"/>
      <c r="AB20" s="5"/>
    </row>
    <row r="23" ht="12.75">
      <c r="B23" s="6" t="s">
        <v>130</v>
      </c>
    </row>
    <row r="25" spans="2:7" ht="116.25" customHeight="1">
      <c r="B25" s="62"/>
      <c r="C25" s="62"/>
      <c r="D25" s="62"/>
      <c r="E25" s="62"/>
      <c r="F25" s="62"/>
      <c r="G25" s="62"/>
    </row>
  </sheetData>
  <mergeCells count="1">
    <mergeCell ref="B25:G2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7"/>
  <dimension ref="A1:AC26"/>
  <sheetViews>
    <sheetView workbookViewId="0" topLeftCell="A1">
      <pane ySplit="1" topLeftCell="BM2" activePane="bottomLeft" state="frozen"/>
      <selection pane="topLeft" activeCell="A1" sqref="A1"/>
      <selection pane="bottomLeft" activeCell="J14" sqref="J14:J20"/>
    </sheetView>
  </sheetViews>
  <sheetFormatPr defaultColWidth="9.140625" defaultRowHeight="12.75"/>
  <cols>
    <col min="5" max="6" width="10.140625" style="0" bestFit="1" customWidth="1"/>
    <col min="7" max="23" width="9.28125" style="0" bestFit="1" customWidth="1"/>
  </cols>
  <sheetData>
    <row r="1" spans="1:10" s="1" customFormat="1" ht="89.25" customHeight="1">
      <c r="A1" s="1" t="s">
        <v>131</v>
      </c>
      <c r="E1" s="1" t="s">
        <v>73</v>
      </c>
      <c r="F1" s="1" t="s">
        <v>132</v>
      </c>
      <c r="G1" s="1" t="s">
        <v>133</v>
      </c>
      <c r="H1" s="1" t="s">
        <v>134</v>
      </c>
      <c r="I1" s="1" t="s">
        <v>135</v>
      </c>
      <c r="J1" s="1" t="s">
        <v>698</v>
      </c>
    </row>
    <row r="2" spans="1:26" ht="12.75">
      <c r="A2" t="s">
        <v>119</v>
      </c>
      <c r="E2" s="2">
        <v>52041916</v>
      </c>
      <c r="F2" s="2">
        <v>46824111</v>
      </c>
      <c r="G2" s="2">
        <v>3555822</v>
      </c>
      <c r="H2" s="2">
        <v>573647</v>
      </c>
      <c r="I2" s="2">
        <v>1088336</v>
      </c>
      <c r="J2" s="2">
        <f>SUM(G2:I2)</f>
        <v>5217805</v>
      </c>
      <c r="K2" s="2"/>
      <c r="L2" s="2"/>
      <c r="M2" s="2"/>
      <c r="N2" s="2"/>
      <c r="O2" s="2"/>
      <c r="P2" s="2"/>
      <c r="Q2" s="2"/>
      <c r="R2" s="2"/>
      <c r="S2" s="2"/>
      <c r="T2" s="2"/>
      <c r="U2" s="2"/>
      <c r="V2" s="2"/>
      <c r="W2" s="2"/>
      <c r="X2" s="2"/>
      <c r="Y2" s="2"/>
      <c r="Z2" s="2"/>
    </row>
    <row r="3" spans="1:26" ht="12.75">
      <c r="A3" t="s">
        <v>119</v>
      </c>
      <c r="B3" t="s">
        <v>86</v>
      </c>
      <c r="E3" s="2">
        <v>49138831</v>
      </c>
      <c r="F3" s="2">
        <v>44261771</v>
      </c>
      <c r="G3" s="2">
        <v>3347531</v>
      </c>
      <c r="H3" s="2">
        <v>530797</v>
      </c>
      <c r="I3" s="2">
        <v>998732</v>
      </c>
      <c r="J3" s="2">
        <f aca="true" t="shared" si="0" ref="J3:J8">SUM(G3:I3)</f>
        <v>4877060</v>
      </c>
      <c r="K3" s="2"/>
      <c r="L3" s="2"/>
      <c r="M3" s="2"/>
      <c r="N3" s="2"/>
      <c r="O3" s="2"/>
      <c r="P3" s="2"/>
      <c r="Q3" s="2"/>
      <c r="R3" s="2"/>
      <c r="S3" s="2"/>
      <c r="T3" s="2"/>
      <c r="U3" s="2"/>
      <c r="V3" s="2"/>
      <c r="W3" s="2"/>
      <c r="X3" s="2"/>
      <c r="Y3" s="2"/>
      <c r="Z3" s="2"/>
    </row>
    <row r="4" spans="1:26" ht="12.75">
      <c r="A4" t="s">
        <v>119</v>
      </c>
      <c r="B4" t="s">
        <v>86</v>
      </c>
      <c r="C4" t="s">
        <v>87</v>
      </c>
      <c r="E4" s="2">
        <v>2766114</v>
      </c>
      <c r="F4" s="2">
        <v>2558138</v>
      </c>
      <c r="G4" s="2">
        <v>137344</v>
      </c>
      <c r="H4" s="2">
        <v>27618</v>
      </c>
      <c r="I4" s="2">
        <v>43014</v>
      </c>
      <c r="J4" s="2">
        <f t="shared" si="0"/>
        <v>207976</v>
      </c>
      <c r="K4" s="2"/>
      <c r="L4" s="2"/>
      <c r="M4" s="2"/>
      <c r="N4" s="2"/>
      <c r="O4" s="2"/>
      <c r="P4" s="2"/>
      <c r="Q4" s="2"/>
      <c r="R4" s="2"/>
      <c r="S4" s="2"/>
      <c r="T4" s="2"/>
      <c r="U4" s="2"/>
      <c r="V4" s="2"/>
      <c r="W4" s="2"/>
      <c r="X4" s="2"/>
      <c r="Y4" s="2"/>
      <c r="Z4" s="2"/>
    </row>
    <row r="5" spans="1:26" ht="12.75">
      <c r="A5" t="s">
        <v>119</v>
      </c>
      <c r="B5" t="s">
        <v>86</v>
      </c>
      <c r="C5" t="s">
        <v>88</v>
      </c>
      <c r="E5" s="2">
        <v>4405977</v>
      </c>
      <c r="F5" s="2">
        <v>4004063</v>
      </c>
      <c r="G5" s="2">
        <v>280590</v>
      </c>
      <c r="H5" s="2">
        <v>45143</v>
      </c>
      <c r="I5" s="2">
        <v>76181</v>
      </c>
      <c r="J5" s="2">
        <f t="shared" si="0"/>
        <v>401914</v>
      </c>
      <c r="K5" s="2"/>
      <c r="L5" s="2"/>
      <c r="M5" s="2"/>
      <c r="N5" s="2"/>
      <c r="O5" s="2"/>
      <c r="P5" s="2"/>
      <c r="Q5" s="2"/>
      <c r="R5" s="2"/>
      <c r="S5" s="2"/>
      <c r="T5" s="2"/>
      <c r="U5" s="2"/>
      <c r="V5" s="2"/>
      <c r="W5" s="2"/>
      <c r="X5" s="2"/>
      <c r="Y5" s="2"/>
      <c r="Z5" s="2"/>
    </row>
    <row r="6" spans="1:26" ht="12.75">
      <c r="A6" t="s">
        <v>119</v>
      </c>
      <c r="B6" t="s">
        <v>86</v>
      </c>
      <c r="C6" t="s">
        <v>87</v>
      </c>
      <c r="D6" t="s">
        <v>89</v>
      </c>
      <c r="E6" s="2">
        <v>266169</v>
      </c>
      <c r="F6" s="2">
        <v>247633</v>
      </c>
      <c r="G6" s="2">
        <v>12582</v>
      </c>
      <c r="H6" s="2">
        <v>2506</v>
      </c>
      <c r="I6" s="2">
        <v>3448</v>
      </c>
      <c r="J6" s="2">
        <f t="shared" si="0"/>
        <v>18536</v>
      </c>
      <c r="K6" s="2"/>
      <c r="L6" s="2"/>
      <c r="M6" s="2"/>
      <c r="N6" s="2"/>
      <c r="O6" s="2"/>
      <c r="P6" s="2"/>
      <c r="Q6" s="2"/>
      <c r="R6" s="2"/>
      <c r="S6" s="2"/>
      <c r="T6" s="2"/>
      <c r="U6" s="2"/>
      <c r="V6" s="2"/>
      <c r="W6" s="2"/>
      <c r="X6" s="2"/>
      <c r="Y6" s="2"/>
      <c r="Z6" s="2"/>
    </row>
    <row r="7" spans="3:26" ht="12.75">
      <c r="C7" t="s">
        <v>90</v>
      </c>
      <c r="E7" s="2">
        <v>3261</v>
      </c>
      <c r="F7" s="2">
        <v>3036</v>
      </c>
      <c r="G7" s="2">
        <v>128</v>
      </c>
      <c r="H7" s="2">
        <v>38</v>
      </c>
      <c r="I7" s="2">
        <v>59</v>
      </c>
      <c r="J7" s="2">
        <f t="shared" si="0"/>
        <v>225</v>
      </c>
      <c r="K7" s="2"/>
      <c r="L7" s="2"/>
      <c r="M7" s="2"/>
      <c r="N7" s="2"/>
      <c r="O7" s="2"/>
      <c r="P7" s="2"/>
      <c r="Q7" s="2"/>
      <c r="R7" s="2"/>
      <c r="S7" s="2"/>
      <c r="T7" s="2"/>
      <c r="U7" s="2"/>
      <c r="V7" s="2"/>
      <c r="W7" s="2"/>
      <c r="X7" s="2"/>
      <c r="Y7" s="2"/>
      <c r="Z7" s="2"/>
    </row>
    <row r="8" spans="3:29" ht="12.75">
      <c r="C8" t="s">
        <v>91</v>
      </c>
      <c r="E8" s="3">
        <v>2771.8</v>
      </c>
      <c r="F8" s="3">
        <v>2587.75</v>
      </c>
      <c r="G8" s="3">
        <v>102.45</v>
      </c>
      <c r="H8" s="3">
        <v>34.4</v>
      </c>
      <c r="I8" s="3">
        <v>47.2</v>
      </c>
      <c r="J8" s="2">
        <f t="shared" si="0"/>
        <v>184.05</v>
      </c>
      <c r="K8" s="3">
        <v>0</v>
      </c>
      <c r="L8" s="3">
        <v>0</v>
      </c>
      <c r="M8" s="3">
        <v>0</v>
      </c>
      <c r="N8" s="3">
        <v>0</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4" spans="1:23" ht="12.75">
      <c r="A14" t="s">
        <v>119</v>
      </c>
      <c r="E14" s="5">
        <f aca="true" t="shared" si="1" ref="E14:I20">E2/$E2*100</f>
        <v>100</v>
      </c>
      <c r="F14" s="5">
        <f t="shared" si="1"/>
        <v>89.97384147040243</v>
      </c>
      <c r="G14" s="5">
        <f t="shared" si="1"/>
        <v>6.832611620217826</v>
      </c>
      <c r="H14" s="5">
        <f t="shared" si="1"/>
        <v>1.1022787861999548</v>
      </c>
      <c r="I14" s="5">
        <f t="shared" si="1"/>
        <v>2.0912681231797845</v>
      </c>
      <c r="J14" s="5">
        <f>SUM(G14:I14)</f>
        <v>10.026158529597566</v>
      </c>
      <c r="K14" s="5"/>
      <c r="L14" s="5"/>
      <c r="M14" s="5"/>
      <c r="N14" s="5"/>
      <c r="O14" s="5"/>
      <c r="P14" s="5"/>
      <c r="Q14" s="5"/>
      <c r="R14" s="5"/>
      <c r="S14" s="5"/>
      <c r="T14" s="5"/>
      <c r="U14" s="5"/>
      <c r="V14" s="5"/>
      <c r="W14" s="5"/>
    </row>
    <row r="15" spans="1:23" ht="12.75">
      <c r="A15" t="s">
        <v>119</v>
      </c>
      <c r="B15" t="s">
        <v>86</v>
      </c>
      <c r="E15" s="5">
        <f t="shared" si="1"/>
        <v>100</v>
      </c>
      <c r="F15" s="5">
        <f t="shared" si="1"/>
        <v>90.07493686612122</v>
      </c>
      <c r="G15" s="5">
        <f t="shared" si="1"/>
        <v>6.81239445846809</v>
      </c>
      <c r="H15" s="5">
        <f t="shared" si="1"/>
        <v>1.080198672206915</v>
      </c>
      <c r="I15" s="5">
        <f t="shared" si="1"/>
        <v>2.03247000320378</v>
      </c>
      <c r="J15" s="5">
        <f aca="true" t="shared" si="2" ref="J15:J20">SUM(G15:I15)</f>
        <v>9.925063133878785</v>
      </c>
      <c r="K15" s="5"/>
      <c r="L15" s="5"/>
      <c r="M15" s="5"/>
      <c r="N15" s="5"/>
      <c r="O15" s="5"/>
      <c r="P15" s="5"/>
      <c r="Q15" s="5"/>
      <c r="R15" s="5"/>
      <c r="S15" s="5"/>
      <c r="T15" s="5"/>
      <c r="U15" s="5"/>
      <c r="V15" s="5"/>
      <c r="W15" s="5"/>
    </row>
    <row r="16" spans="1:23" ht="12.75">
      <c r="A16" t="s">
        <v>119</v>
      </c>
      <c r="B16" t="s">
        <v>86</v>
      </c>
      <c r="C16" t="s">
        <v>87</v>
      </c>
      <c r="E16" s="5">
        <f t="shared" si="1"/>
        <v>100</v>
      </c>
      <c r="F16" s="5">
        <f t="shared" si="1"/>
        <v>92.48129325110968</v>
      </c>
      <c r="G16" s="5">
        <f t="shared" si="1"/>
        <v>4.965232813976575</v>
      </c>
      <c r="H16" s="5">
        <f t="shared" si="1"/>
        <v>0.9984404113496407</v>
      </c>
      <c r="I16" s="5">
        <f t="shared" si="1"/>
        <v>1.5550335235641046</v>
      </c>
      <c r="J16" s="5">
        <f t="shared" si="2"/>
        <v>7.518706748890321</v>
      </c>
      <c r="K16" s="5"/>
      <c r="L16" s="5"/>
      <c r="M16" s="5"/>
      <c r="N16" s="5"/>
      <c r="O16" s="5"/>
      <c r="P16" s="5"/>
      <c r="Q16" s="5"/>
      <c r="R16" s="5"/>
      <c r="S16" s="5"/>
      <c r="T16" s="5"/>
      <c r="U16" s="5"/>
      <c r="V16" s="5"/>
      <c r="W16" s="5"/>
    </row>
    <row r="17" spans="1:23" ht="12.75">
      <c r="A17" t="s">
        <v>119</v>
      </c>
      <c r="B17" t="s">
        <v>86</v>
      </c>
      <c r="C17" t="s">
        <v>88</v>
      </c>
      <c r="E17" s="5">
        <f t="shared" si="1"/>
        <v>100</v>
      </c>
      <c r="F17" s="5">
        <f t="shared" si="1"/>
        <v>90.8779823408066</v>
      </c>
      <c r="G17" s="5">
        <f t="shared" si="1"/>
        <v>6.368394569467793</v>
      </c>
      <c r="H17" s="5">
        <f t="shared" si="1"/>
        <v>1.0245854665151453</v>
      </c>
      <c r="I17" s="5">
        <f t="shared" si="1"/>
        <v>1.7290376232104707</v>
      </c>
      <c r="J17" s="5">
        <f t="shared" si="2"/>
        <v>9.12201765919341</v>
      </c>
      <c r="K17" s="5"/>
      <c r="L17" s="5"/>
      <c r="M17" s="5"/>
      <c r="N17" s="5"/>
      <c r="O17" s="5"/>
      <c r="P17" s="5"/>
      <c r="Q17" s="5"/>
      <c r="R17" s="5"/>
      <c r="S17" s="5"/>
      <c r="T17" s="5"/>
      <c r="U17" s="5"/>
      <c r="V17" s="5"/>
      <c r="W17" s="5"/>
    </row>
    <row r="18" spans="1:23" ht="12.75">
      <c r="A18" t="s">
        <v>119</v>
      </c>
      <c r="B18" t="s">
        <v>86</v>
      </c>
      <c r="C18" t="s">
        <v>87</v>
      </c>
      <c r="D18" t="s">
        <v>89</v>
      </c>
      <c r="E18" s="5">
        <f t="shared" si="1"/>
        <v>100</v>
      </c>
      <c r="F18" s="5">
        <f t="shared" si="1"/>
        <v>93.03600344142255</v>
      </c>
      <c r="G18" s="5">
        <f t="shared" si="1"/>
        <v>4.727071897929511</v>
      </c>
      <c r="H18" s="5">
        <f t="shared" si="1"/>
        <v>0.9415070876022378</v>
      </c>
      <c r="I18" s="5">
        <f t="shared" si="1"/>
        <v>1.2954175730456965</v>
      </c>
      <c r="J18" s="5">
        <f t="shared" si="2"/>
        <v>6.9639965585774455</v>
      </c>
      <c r="K18" s="5"/>
      <c r="L18" s="5"/>
      <c r="M18" s="5"/>
      <c r="N18" s="5"/>
      <c r="O18" s="5"/>
      <c r="P18" s="5"/>
      <c r="Q18" s="5"/>
      <c r="R18" s="5"/>
      <c r="S18" s="5"/>
      <c r="T18" s="5"/>
      <c r="U18" s="5"/>
      <c r="V18" s="5"/>
      <c r="W18" s="5"/>
    </row>
    <row r="19" spans="3:10" ht="12.75">
      <c r="C19" t="s">
        <v>90</v>
      </c>
      <c r="E19" s="5">
        <f t="shared" si="1"/>
        <v>100</v>
      </c>
      <c r="F19" s="5">
        <f t="shared" si="1"/>
        <v>93.10027598896045</v>
      </c>
      <c r="G19" s="5">
        <f t="shared" si="1"/>
        <v>3.9251763262802823</v>
      </c>
      <c r="H19" s="5">
        <f t="shared" si="1"/>
        <v>1.1652867218644587</v>
      </c>
      <c r="I19" s="5">
        <f t="shared" si="1"/>
        <v>1.8092609628948173</v>
      </c>
      <c r="J19" s="5">
        <f t="shared" si="2"/>
        <v>6.899724011039559</v>
      </c>
    </row>
    <row r="20" spans="2:10" ht="12.75">
      <c r="B20" t="s">
        <v>91</v>
      </c>
      <c r="E20" s="5">
        <f t="shared" si="1"/>
        <v>100</v>
      </c>
      <c r="F20" s="5">
        <f t="shared" si="1"/>
        <v>93.35991052745509</v>
      </c>
      <c r="G20" s="5">
        <f t="shared" si="1"/>
        <v>3.696154123674147</v>
      </c>
      <c r="H20" s="5">
        <f t="shared" si="1"/>
        <v>1.2410707843278734</v>
      </c>
      <c r="I20" s="5">
        <f t="shared" si="1"/>
        <v>1.7028645645428961</v>
      </c>
      <c r="J20" s="5">
        <f t="shared" si="2"/>
        <v>6.640089472544917</v>
      </c>
    </row>
    <row r="26" ht="12.75">
      <c r="B26" s="2"/>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AZ20"/>
  <sheetViews>
    <sheetView workbookViewId="0" topLeftCell="A1">
      <pane ySplit="1" topLeftCell="BM2" activePane="bottomLeft" state="frozen"/>
      <selection pane="topLeft" activeCell="A1" sqref="A1"/>
      <selection pane="bottomLeft" activeCell="J13" sqref="J13"/>
    </sheetView>
  </sheetViews>
  <sheetFormatPr defaultColWidth="9.140625" defaultRowHeight="12.75"/>
  <cols>
    <col min="4" max="4" width="10.140625" style="0" bestFit="1" customWidth="1"/>
    <col min="5" max="9" width="9.28125" style="0" bestFit="1" customWidth="1"/>
    <col min="10" max="10" width="10.140625" style="0" bestFit="1" customWidth="1"/>
    <col min="11" max="36" width="9.28125" style="0" bestFit="1" customWidth="1"/>
  </cols>
  <sheetData>
    <row r="1" spans="1:10" s="1" customFormat="1" ht="89.25" customHeight="1">
      <c r="A1" s="1" t="s">
        <v>136</v>
      </c>
      <c r="D1" s="1" t="s">
        <v>137</v>
      </c>
      <c r="E1" s="1" t="s">
        <v>138</v>
      </c>
      <c r="F1" s="1" t="s">
        <v>139</v>
      </c>
      <c r="G1" s="1" t="s">
        <v>140</v>
      </c>
      <c r="H1" s="1" t="s">
        <v>141</v>
      </c>
      <c r="I1" s="1" t="s">
        <v>142</v>
      </c>
      <c r="J1" s="1" t="s">
        <v>143</v>
      </c>
    </row>
    <row r="2" spans="1:52" ht="12.75">
      <c r="A2" t="s">
        <v>85</v>
      </c>
      <c r="D2" s="2">
        <v>21660475</v>
      </c>
      <c r="E2" s="2">
        <v>5802183</v>
      </c>
      <c r="F2" s="2">
        <v>9486366</v>
      </c>
      <c r="G2" s="2">
        <v>5095959</v>
      </c>
      <c r="H2" s="2">
        <v>976438</v>
      </c>
      <c r="I2" s="2">
        <v>299529</v>
      </c>
      <c r="J2" s="2">
        <v>23936250</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12.75">
      <c r="A3" t="s">
        <v>86</v>
      </c>
      <c r="D3" s="2">
        <v>20451427</v>
      </c>
      <c r="E3" s="2">
        <v>5488386</v>
      </c>
      <c r="F3" s="2">
        <v>8935718</v>
      </c>
      <c r="G3" s="2">
        <v>4818581</v>
      </c>
      <c r="H3" s="2">
        <v>924289</v>
      </c>
      <c r="I3" s="2">
        <v>284453</v>
      </c>
      <c r="J3" s="2">
        <v>22607629</v>
      </c>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2.75">
      <c r="A4" t="s">
        <v>86</v>
      </c>
      <c r="B4" t="s">
        <v>87</v>
      </c>
      <c r="D4" s="2">
        <v>1219859</v>
      </c>
      <c r="E4" s="2">
        <v>617774</v>
      </c>
      <c r="F4" s="2">
        <v>479140</v>
      </c>
      <c r="G4" s="2">
        <v>103385</v>
      </c>
      <c r="H4" s="2">
        <v>15195</v>
      </c>
      <c r="I4" s="2">
        <v>4365</v>
      </c>
      <c r="J4" s="2">
        <v>751157</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2.75">
      <c r="A5" t="s">
        <v>86</v>
      </c>
      <c r="B5" t="s">
        <v>88</v>
      </c>
      <c r="D5" s="2">
        <v>1796138</v>
      </c>
      <c r="E5" s="2">
        <v>512875</v>
      </c>
      <c r="F5" s="2">
        <v>819341</v>
      </c>
      <c r="G5" s="2">
        <v>372800</v>
      </c>
      <c r="H5" s="2">
        <v>71275</v>
      </c>
      <c r="I5" s="2">
        <v>19847</v>
      </c>
      <c r="J5" s="2">
        <v>1865171</v>
      </c>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2.75">
      <c r="A6" t="s">
        <v>86</v>
      </c>
      <c r="B6" t="s">
        <v>87</v>
      </c>
      <c r="C6" t="s">
        <v>89</v>
      </c>
      <c r="D6" s="2">
        <v>118449</v>
      </c>
      <c r="E6" s="2">
        <v>60338</v>
      </c>
      <c r="F6" s="2">
        <v>46080</v>
      </c>
      <c r="G6" s="2">
        <v>10166</v>
      </c>
      <c r="H6" s="2">
        <v>1446</v>
      </c>
      <c r="I6" s="2">
        <v>419</v>
      </c>
      <c r="J6" s="2">
        <v>72611</v>
      </c>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2:52" ht="12.75">
      <c r="B7" t="s">
        <v>90</v>
      </c>
      <c r="D7" s="2">
        <v>1371</v>
      </c>
      <c r="E7" s="2">
        <v>811</v>
      </c>
      <c r="F7" s="2">
        <v>456</v>
      </c>
      <c r="G7" s="2">
        <v>82</v>
      </c>
      <c r="H7" s="2">
        <v>16</v>
      </c>
      <c r="I7" s="2">
        <v>6</v>
      </c>
      <c r="J7" s="2">
        <v>692</v>
      </c>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2:29" ht="12.75">
      <c r="B8" t="s">
        <v>91</v>
      </c>
      <c r="D8" s="3">
        <v>1155.35</v>
      </c>
      <c r="E8" s="3">
        <v>687.2</v>
      </c>
      <c r="F8" s="3">
        <v>383.45</v>
      </c>
      <c r="G8" s="3">
        <v>67.25</v>
      </c>
      <c r="H8" s="3">
        <v>12.65</v>
      </c>
      <c r="I8" s="3">
        <v>4.8</v>
      </c>
      <c r="J8" s="3">
        <v>575.1</v>
      </c>
      <c r="K8" s="3">
        <v>0</v>
      </c>
      <c r="L8" s="3">
        <v>0</v>
      </c>
      <c r="M8" s="3">
        <v>0</v>
      </c>
      <c r="N8" s="3">
        <v>0</v>
      </c>
      <c r="O8" s="3">
        <v>0</v>
      </c>
      <c r="P8" s="3">
        <v>0</v>
      </c>
      <c r="Q8" s="3">
        <v>0</v>
      </c>
      <c r="R8" s="3">
        <v>0</v>
      </c>
      <c r="S8" s="3">
        <v>0</v>
      </c>
      <c r="T8" s="3">
        <v>0</v>
      </c>
      <c r="U8" s="3">
        <v>0</v>
      </c>
      <c r="V8" s="3">
        <v>0</v>
      </c>
      <c r="W8" s="3">
        <v>0</v>
      </c>
      <c r="X8" s="3">
        <v>0</v>
      </c>
      <c r="Y8" s="3">
        <v>0</v>
      </c>
      <c r="Z8" s="3">
        <v>0</v>
      </c>
      <c r="AA8" s="3">
        <v>0</v>
      </c>
      <c r="AB8" s="3">
        <v>0</v>
      </c>
      <c r="AC8" s="3">
        <v>0</v>
      </c>
    </row>
    <row r="11" ht="12.75">
      <c r="A11" s="4" t="s">
        <v>92</v>
      </c>
    </row>
    <row r="13" ht="12.75">
      <c r="J13" t="s">
        <v>144</v>
      </c>
    </row>
    <row r="14" spans="1:22" ht="12.75">
      <c r="A14" t="s">
        <v>85</v>
      </c>
      <c r="D14" s="5">
        <f aca="true" t="shared" si="0" ref="D14:I20">D2/$D2*100</f>
        <v>100</v>
      </c>
      <c r="E14" s="5">
        <f t="shared" si="0"/>
        <v>26.786961043098085</v>
      </c>
      <c r="F14" s="5">
        <f t="shared" si="0"/>
        <v>43.79574316814382</v>
      </c>
      <c r="G14" s="5">
        <f t="shared" si="0"/>
        <v>23.52653392873425</v>
      </c>
      <c r="H14" s="5">
        <f t="shared" si="0"/>
        <v>4.5079251493792265</v>
      </c>
      <c r="I14" s="5">
        <f t="shared" si="0"/>
        <v>1.3828367106446189</v>
      </c>
      <c r="J14" s="5">
        <f aca="true" t="shared" si="1" ref="J14:J20">J2/$D2</f>
        <v>1.1050657938018442</v>
      </c>
      <c r="K14" s="5"/>
      <c r="L14" s="5"/>
      <c r="M14" s="5"/>
      <c r="N14" s="5"/>
      <c r="O14" s="5"/>
      <c r="P14" s="5"/>
      <c r="Q14" s="5"/>
      <c r="R14" s="5"/>
      <c r="S14" s="5"/>
      <c r="T14" s="5"/>
      <c r="U14" s="5"/>
      <c r="V14" s="5"/>
    </row>
    <row r="15" spans="1:22" ht="12.75">
      <c r="A15" t="s">
        <v>86</v>
      </c>
      <c r="D15" s="5">
        <f t="shared" si="0"/>
        <v>100</v>
      </c>
      <c r="E15" s="5">
        <f t="shared" si="0"/>
        <v>26.83620072085923</v>
      </c>
      <c r="F15" s="5">
        <f t="shared" si="0"/>
        <v>43.69239368969217</v>
      </c>
      <c r="G15" s="5">
        <f t="shared" si="0"/>
        <v>23.561099183934694</v>
      </c>
      <c r="H15" s="5">
        <f t="shared" si="0"/>
        <v>4.519435245276528</v>
      </c>
      <c r="I15" s="5">
        <f t="shared" si="0"/>
        <v>1.390871160237376</v>
      </c>
      <c r="J15" s="5">
        <f t="shared" si="1"/>
        <v>1.1054303936835312</v>
      </c>
      <c r="K15" s="5"/>
      <c r="L15" s="5"/>
      <c r="M15" s="5"/>
      <c r="N15" s="5"/>
      <c r="O15" s="5"/>
      <c r="P15" s="5"/>
      <c r="Q15" s="5"/>
      <c r="R15" s="5"/>
      <c r="S15" s="5"/>
      <c r="T15" s="5"/>
      <c r="U15" s="5"/>
      <c r="V15" s="5"/>
    </row>
    <row r="16" spans="1:22" ht="12.75">
      <c r="A16" t="s">
        <v>86</v>
      </c>
      <c r="B16" t="s">
        <v>87</v>
      </c>
      <c r="D16" s="5">
        <f t="shared" si="0"/>
        <v>100</v>
      </c>
      <c r="E16" s="5">
        <f t="shared" si="0"/>
        <v>50.643066124855416</v>
      </c>
      <c r="F16" s="5">
        <f t="shared" si="0"/>
        <v>39.27831003419248</v>
      </c>
      <c r="G16" s="5">
        <f t="shared" si="0"/>
        <v>8.475159834046393</v>
      </c>
      <c r="H16" s="5">
        <f t="shared" si="0"/>
        <v>1.2456357661008362</v>
      </c>
      <c r="I16" s="5">
        <f t="shared" si="0"/>
        <v>0.3578282408048799</v>
      </c>
      <c r="J16" s="5">
        <f t="shared" si="1"/>
        <v>0.615773626296154</v>
      </c>
      <c r="K16" s="5"/>
      <c r="L16" s="5"/>
      <c r="M16" s="5"/>
      <c r="N16" s="5"/>
      <c r="O16" s="5"/>
      <c r="P16" s="5"/>
      <c r="Q16" s="5"/>
      <c r="R16" s="5"/>
      <c r="S16" s="5"/>
      <c r="T16" s="5"/>
      <c r="U16" s="5"/>
      <c r="V16" s="5"/>
    </row>
    <row r="17" spans="1:22" ht="12.75">
      <c r="A17" t="s">
        <v>86</v>
      </c>
      <c r="B17" t="s">
        <v>88</v>
      </c>
      <c r="D17" s="5">
        <f t="shared" si="0"/>
        <v>100</v>
      </c>
      <c r="E17" s="5">
        <f t="shared" si="0"/>
        <v>28.554320436402993</v>
      </c>
      <c r="F17" s="5">
        <f t="shared" si="0"/>
        <v>45.61681786143381</v>
      </c>
      <c r="G17" s="5">
        <f t="shared" si="0"/>
        <v>20.75564349732593</v>
      </c>
      <c r="H17" s="5">
        <f t="shared" si="0"/>
        <v>3.968236293647816</v>
      </c>
      <c r="I17" s="5">
        <f t="shared" si="0"/>
        <v>1.104981911189452</v>
      </c>
      <c r="J17" s="5">
        <f t="shared" si="1"/>
        <v>1.0384341292261507</v>
      </c>
      <c r="K17" s="5"/>
      <c r="L17" s="5"/>
      <c r="M17" s="5"/>
      <c r="N17" s="5"/>
      <c r="O17" s="5"/>
      <c r="P17" s="5"/>
      <c r="Q17" s="5"/>
      <c r="R17" s="5"/>
      <c r="S17" s="5"/>
      <c r="T17" s="5"/>
      <c r="U17" s="5"/>
      <c r="V17" s="5"/>
    </row>
    <row r="18" spans="1:22" ht="12.75">
      <c r="A18" t="s">
        <v>86</v>
      </c>
      <c r="B18" t="s">
        <v>87</v>
      </c>
      <c r="C18" t="s">
        <v>89</v>
      </c>
      <c r="D18" s="5">
        <f t="shared" si="0"/>
        <v>100</v>
      </c>
      <c r="E18" s="5">
        <f t="shared" si="0"/>
        <v>50.940067033069084</v>
      </c>
      <c r="F18" s="5">
        <f t="shared" si="0"/>
        <v>38.90281893473141</v>
      </c>
      <c r="G18" s="5">
        <f t="shared" si="0"/>
        <v>8.582596729394085</v>
      </c>
      <c r="H18" s="5">
        <f t="shared" si="0"/>
        <v>1.220778562925816</v>
      </c>
      <c r="I18" s="5">
        <f t="shared" si="0"/>
        <v>0.35373873987961063</v>
      </c>
      <c r="J18" s="5">
        <f t="shared" si="1"/>
        <v>0.6130148840429214</v>
      </c>
      <c r="K18" s="5"/>
      <c r="L18" s="5"/>
      <c r="M18" s="5"/>
      <c r="N18" s="5"/>
      <c r="O18" s="5"/>
      <c r="P18" s="5"/>
      <c r="Q18" s="5"/>
      <c r="R18" s="5"/>
      <c r="S18" s="5"/>
      <c r="T18" s="5"/>
      <c r="U18" s="5"/>
      <c r="V18" s="5"/>
    </row>
    <row r="19" spans="2:28" ht="12.75">
      <c r="B19" t="s">
        <v>90</v>
      </c>
      <c r="D19" s="5">
        <f t="shared" si="0"/>
        <v>100</v>
      </c>
      <c r="E19" s="5">
        <f t="shared" si="0"/>
        <v>59.15390226112327</v>
      </c>
      <c r="F19" s="5">
        <f t="shared" si="0"/>
        <v>33.260393873085334</v>
      </c>
      <c r="G19" s="5">
        <f t="shared" si="0"/>
        <v>5.981035740335521</v>
      </c>
      <c r="H19" s="5">
        <f t="shared" si="0"/>
        <v>1.1670313639679066</v>
      </c>
      <c r="I19" s="5">
        <f t="shared" si="0"/>
        <v>0.437636761487965</v>
      </c>
      <c r="J19" s="5">
        <f t="shared" si="1"/>
        <v>0.5047410649161196</v>
      </c>
      <c r="K19" s="5"/>
      <c r="L19" s="5"/>
      <c r="M19" s="5"/>
      <c r="N19" s="5"/>
      <c r="O19" s="5"/>
      <c r="P19" s="5"/>
      <c r="Q19" s="5"/>
      <c r="R19" s="5"/>
      <c r="S19" s="5"/>
      <c r="T19" s="5"/>
      <c r="U19" s="5"/>
      <c r="V19" s="5"/>
      <c r="W19" s="5"/>
      <c r="X19" s="5"/>
      <c r="Y19" s="5"/>
      <c r="Z19" s="5"/>
      <c r="AA19" s="5"/>
      <c r="AB19" s="5"/>
    </row>
    <row r="20" spans="2:28" ht="12.75">
      <c r="B20" t="s">
        <v>91</v>
      </c>
      <c r="D20" s="5">
        <f t="shared" si="0"/>
        <v>100</v>
      </c>
      <c r="E20" s="5">
        <f t="shared" si="0"/>
        <v>59.47981131258927</v>
      </c>
      <c r="F20" s="5">
        <f t="shared" si="0"/>
        <v>33.18907690310296</v>
      </c>
      <c r="G20" s="5">
        <f t="shared" si="0"/>
        <v>5.820746959795733</v>
      </c>
      <c r="H20" s="5">
        <f t="shared" si="0"/>
        <v>1.0949063054485655</v>
      </c>
      <c r="I20" s="5">
        <f t="shared" si="0"/>
        <v>0.4154585190634873</v>
      </c>
      <c r="J20" s="5">
        <f t="shared" si="1"/>
        <v>0.4977712381529407</v>
      </c>
      <c r="K20" s="5"/>
      <c r="L20" s="5"/>
      <c r="M20" s="5"/>
      <c r="N20" s="5"/>
      <c r="O20" s="5"/>
      <c r="P20" s="5"/>
      <c r="Q20" s="5"/>
      <c r="R20" s="5"/>
      <c r="S20" s="5"/>
      <c r="T20" s="5"/>
      <c r="U20" s="5"/>
      <c r="V20" s="5"/>
      <c r="W20" s="5"/>
      <c r="X20" s="5"/>
      <c r="Y20" s="5"/>
      <c r="Z20" s="5"/>
      <c r="AA20" s="5"/>
      <c r="AB20" s="5"/>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AZ20"/>
  <sheetViews>
    <sheetView workbookViewId="0" topLeftCell="A1">
      <pane ySplit="1" topLeftCell="BM2" activePane="bottomLeft" state="frozen"/>
      <selection pane="topLeft" activeCell="A1" sqref="A1"/>
      <selection pane="bottomLeft" activeCell="B26" sqref="B26"/>
    </sheetView>
  </sheetViews>
  <sheetFormatPr defaultColWidth="9.140625" defaultRowHeight="12.75"/>
  <sheetData>
    <row r="1" spans="1:31" s="1" customFormat="1" ht="89.25" customHeight="1">
      <c r="A1" s="1" t="s">
        <v>145</v>
      </c>
      <c r="D1" s="1" t="s">
        <v>146</v>
      </c>
      <c r="E1" s="1" t="s">
        <v>147</v>
      </c>
      <c r="F1" s="1" t="s">
        <v>148</v>
      </c>
      <c r="G1" s="1" t="s">
        <v>149</v>
      </c>
      <c r="H1" s="1" t="s">
        <v>150</v>
      </c>
      <c r="I1" s="1" t="s">
        <v>151</v>
      </c>
      <c r="J1" s="1" t="s">
        <v>152</v>
      </c>
      <c r="K1" s="1" t="s">
        <v>153</v>
      </c>
      <c r="L1" s="1" t="s">
        <v>154</v>
      </c>
      <c r="M1" s="1" t="s">
        <v>155</v>
      </c>
      <c r="N1" s="1" t="s">
        <v>156</v>
      </c>
      <c r="O1" s="1" t="s">
        <v>157</v>
      </c>
      <c r="P1" s="1" t="s">
        <v>158</v>
      </c>
      <c r="Q1" s="1" t="s">
        <v>159</v>
      </c>
      <c r="R1" s="1" t="s">
        <v>160</v>
      </c>
      <c r="S1" s="1" t="s">
        <v>161</v>
      </c>
      <c r="T1" s="1" t="s">
        <v>162</v>
      </c>
      <c r="U1" s="1" t="s">
        <v>163</v>
      </c>
      <c r="V1" s="1" t="s">
        <v>164</v>
      </c>
      <c r="W1" s="1" t="s">
        <v>165</v>
      </c>
      <c r="X1" s="1" t="s">
        <v>166</v>
      </c>
      <c r="Y1" s="1" t="s">
        <v>167</v>
      </c>
      <c r="Z1" s="1" t="s">
        <v>168</v>
      </c>
      <c r="AA1" s="1" t="s">
        <v>169</v>
      </c>
      <c r="AB1" s="1" t="s">
        <v>170</v>
      </c>
      <c r="AC1" s="1" t="s">
        <v>171</v>
      </c>
      <c r="AD1" s="1" t="s">
        <v>172</v>
      </c>
      <c r="AE1" s="1" t="s">
        <v>173</v>
      </c>
    </row>
    <row r="2" spans="1:52" ht="12.75">
      <c r="A2" t="s">
        <v>85</v>
      </c>
      <c r="D2" s="2">
        <v>934277</v>
      </c>
      <c r="E2" s="2">
        <v>448573</v>
      </c>
      <c r="F2" s="2">
        <v>34830</v>
      </c>
      <c r="G2" s="2">
        <v>11848</v>
      </c>
      <c r="H2" s="2">
        <v>22982</v>
      </c>
      <c r="I2" s="2">
        <v>45498</v>
      </c>
      <c r="J2" s="2">
        <v>2218</v>
      </c>
      <c r="K2" s="2">
        <v>1504</v>
      </c>
      <c r="L2" s="2">
        <v>40399</v>
      </c>
      <c r="M2" s="2">
        <v>1377</v>
      </c>
      <c r="N2" s="2">
        <v>10152</v>
      </c>
      <c r="O2" s="2">
        <v>10152</v>
      </c>
      <c r="P2" s="2">
        <v>358093</v>
      </c>
      <c r="Q2" s="2">
        <v>147346</v>
      </c>
      <c r="R2" s="2">
        <v>193518</v>
      </c>
      <c r="S2" s="2">
        <v>1543</v>
      </c>
      <c r="T2" s="2">
        <v>7476</v>
      </c>
      <c r="U2" s="2">
        <v>719</v>
      </c>
      <c r="V2" s="2">
        <v>7491</v>
      </c>
      <c r="W2" s="2">
        <v>485704</v>
      </c>
      <c r="X2" s="2">
        <v>47565</v>
      </c>
      <c r="Y2" s="2">
        <v>46875</v>
      </c>
      <c r="Z2" s="2">
        <v>1373</v>
      </c>
      <c r="AA2" s="2">
        <v>257259</v>
      </c>
      <c r="AB2" s="2">
        <v>29289</v>
      </c>
      <c r="AC2" s="2">
        <v>26692</v>
      </c>
      <c r="AD2" s="2">
        <v>24</v>
      </c>
      <c r="AE2" s="2">
        <v>76627</v>
      </c>
      <c r="AF2" s="2"/>
      <c r="AG2" s="2"/>
      <c r="AH2" s="2"/>
      <c r="AI2" s="2"/>
      <c r="AJ2" s="2"/>
      <c r="AK2" s="2"/>
      <c r="AL2" s="2"/>
      <c r="AM2" s="2"/>
      <c r="AN2" s="2"/>
      <c r="AO2" s="2"/>
      <c r="AP2" s="2"/>
      <c r="AQ2" s="2"/>
      <c r="AR2" s="2"/>
      <c r="AS2" s="2"/>
      <c r="AT2" s="2"/>
      <c r="AU2" s="2"/>
      <c r="AV2" s="2"/>
      <c r="AW2" s="2"/>
      <c r="AX2" s="2"/>
      <c r="AY2" s="2"/>
      <c r="AZ2" s="2"/>
    </row>
    <row r="3" spans="1:52" ht="12.75">
      <c r="A3" t="s">
        <v>86</v>
      </c>
      <c r="D3" s="2">
        <v>890681</v>
      </c>
      <c r="E3" s="2">
        <v>423870</v>
      </c>
      <c r="F3" s="2">
        <v>32760</v>
      </c>
      <c r="G3" s="2">
        <v>11286</v>
      </c>
      <c r="H3" s="2">
        <v>21474</v>
      </c>
      <c r="I3" s="2">
        <v>41478</v>
      </c>
      <c r="J3" s="2">
        <v>2075</v>
      </c>
      <c r="K3" s="2">
        <v>1447</v>
      </c>
      <c r="L3" s="2">
        <v>36607</v>
      </c>
      <c r="M3" s="2">
        <v>1349</v>
      </c>
      <c r="N3" s="2">
        <v>9722</v>
      </c>
      <c r="O3" s="2">
        <v>9722</v>
      </c>
      <c r="P3" s="2">
        <v>339910</v>
      </c>
      <c r="Q3" s="2">
        <v>138181</v>
      </c>
      <c r="R3" s="2">
        <v>185605</v>
      </c>
      <c r="S3" s="2">
        <v>1533</v>
      </c>
      <c r="T3" s="2">
        <v>6864</v>
      </c>
      <c r="U3" s="2">
        <v>717</v>
      </c>
      <c r="V3" s="2">
        <v>7010</v>
      </c>
      <c r="W3" s="2">
        <v>466811</v>
      </c>
      <c r="X3" s="2">
        <v>47038</v>
      </c>
      <c r="Y3" s="2">
        <v>45504</v>
      </c>
      <c r="Z3" s="2">
        <v>1340</v>
      </c>
      <c r="AA3" s="2">
        <v>245249</v>
      </c>
      <c r="AB3" s="2">
        <v>28574</v>
      </c>
      <c r="AC3" s="2">
        <v>26144</v>
      </c>
      <c r="AD3" s="2">
        <v>24</v>
      </c>
      <c r="AE3" s="2">
        <v>72938</v>
      </c>
      <c r="AF3" s="2"/>
      <c r="AG3" s="2"/>
      <c r="AH3" s="2"/>
      <c r="AI3" s="2"/>
      <c r="AJ3" s="2"/>
      <c r="AK3" s="2"/>
      <c r="AL3" s="2"/>
      <c r="AM3" s="2"/>
      <c r="AN3" s="2"/>
      <c r="AO3" s="2"/>
      <c r="AP3" s="2"/>
      <c r="AQ3" s="2"/>
      <c r="AR3" s="2"/>
      <c r="AS3" s="2"/>
      <c r="AT3" s="2"/>
      <c r="AU3" s="2"/>
      <c r="AV3" s="2"/>
      <c r="AW3" s="2"/>
      <c r="AX3" s="2"/>
      <c r="AY3" s="2"/>
      <c r="AZ3" s="2"/>
    </row>
    <row r="4" spans="1:52" ht="12.75">
      <c r="A4" t="s">
        <v>86</v>
      </c>
      <c r="B4" t="s">
        <v>87</v>
      </c>
      <c r="D4" s="2">
        <v>47722</v>
      </c>
      <c r="E4" s="2">
        <v>11038</v>
      </c>
      <c r="F4" s="2">
        <v>2724</v>
      </c>
      <c r="G4" s="2">
        <v>624</v>
      </c>
      <c r="H4" s="2">
        <v>2100</v>
      </c>
      <c r="I4" s="2">
        <v>983</v>
      </c>
      <c r="J4" s="2">
        <v>35</v>
      </c>
      <c r="K4" s="2">
        <v>51</v>
      </c>
      <c r="L4" s="2">
        <v>761</v>
      </c>
      <c r="M4" s="2">
        <v>136</v>
      </c>
      <c r="N4" s="2">
        <v>995</v>
      </c>
      <c r="O4" s="2">
        <v>995</v>
      </c>
      <c r="P4" s="2">
        <v>6336</v>
      </c>
      <c r="Q4" s="2">
        <v>2977</v>
      </c>
      <c r="R4" s="2">
        <v>2659</v>
      </c>
      <c r="S4" s="2">
        <v>75</v>
      </c>
      <c r="T4" s="2">
        <v>147</v>
      </c>
      <c r="U4" s="2">
        <v>53</v>
      </c>
      <c r="V4" s="2">
        <v>425</v>
      </c>
      <c r="W4" s="2">
        <v>36684</v>
      </c>
      <c r="X4" s="2">
        <v>824</v>
      </c>
      <c r="Y4" s="2">
        <v>1782</v>
      </c>
      <c r="Z4" s="2">
        <v>100</v>
      </c>
      <c r="AA4" s="2">
        <v>17160</v>
      </c>
      <c r="AB4" s="2">
        <v>2803</v>
      </c>
      <c r="AC4" s="2">
        <v>7806</v>
      </c>
      <c r="AD4" s="2">
        <v>0</v>
      </c>
      <c r="AE4" s="2">
        <v>6209</v>
      </c>
      <c r="AF4" s="2"/>
      <c r="AG4" s="2"/>
      <c r="AH4" s="2"/>
      <c r="AI4" s="2"/>
      <c r="AJ4" s="2"/>
      <c r="AK4" s="2"/>
      <c r="AL4" s="2"/>
      <c r="AM4" s="2"/>
      <c r="AN4" s="2"/>
      <c r="AO4" s="2"/>
      <c r="AP4" s="2"/>
      <c r="AQ4" s="2"/>
      <c r="AR4" s="2"/>
      <c r="AS4" s="2"/>
      <c r="AT4" s="2"/>
      <c r="AU4" s="2"/>
      <c r="AV4" s="2"/>
      <c r="AW4" s="2"/>
      <c r="AX4" s="2"/>
      <c r="AY4" s="2"/>
      <c r="AZ4" s="2"/>
    </row>
    <row r="5" spans="1:52" ht="12.75">
      <c r="A5" t="s">
        <v>86</v>
      </c>
      <c r="B5" t="s">
        <v>88</v>
      </c>
      <c r="D5" s="2">
        <v>45737</v>
      </c>
      <c r="E5" s="2">
        <v>27478</v>
      </c>
      <c r="F5" s="2">
        <v>3720</v>
      </c>
      <c r="G5" s="2">
        <v>1211</v>
      </c>
      <c r="H5" s="2">
        <v>2509</v>
      </c>
      <c r="I5" s="2">
        <v>2551</v>
      </c>
      <c r="J5" s="2">
        <v>84</v>
      </c>
      <c r="K5" s="2">
        <v>136</v>
      </c>
      <c r="L5" s="2">
        <v>2206</v>
      </c>
      <c r="M5" s="2">
        <v>125</v>
      </c>
      <c r="N5" s="2">
        <v>963</v>
      </c>
      <c r="O5" s="2">
        <v>963</v>
      </c>
      <c r="P5" s="2">
        <v>20244</v>
      </c>
      <c r="Q5" s="2">
        <v>8522</v>
      </c>
      <c r="R5" s="2">
        <v>10757</v>
      </c>
      <c r="S5" s="2">
        <v>93</v>
      </c>
      <c r="T5" s="2">
        <v>257</v>
      </c>
      <c r="U5" s="2">
        <v>61</v>
      </c>
      <c r="V5" s="2">
        <v>554</v>
      </c>
      <c r="W5" s="2">
        <v>18259</v>
      </c>
      <c r="X5" s="2">
        <v>1147</v>
      </c>
      <c r="Y5" s="2">
        <v>903</v>
      </c>
      <c r="Z5" s="2">
        <v>34</v>
      </c>
      <c r="AA5" s="2">
        <v>7590</v>
      </c>
      <c r="AB5" s="2">
        <v>1512</v>
      </c>
      <c r="AC5" s="2">
        <v>2218</v>
      </c>
      <c r="AD5" s="2">
        <v>0</v>
      </c>
      <c r="AE5" s="2">
        <v>4855</v>
      </c>
      <c r="AF5" s="2"/>
      <c r="AG5" s="2"/>
      <c r="AH5" s="2"/>
      <c r="AI5" s="2"/>
      <c r="AJ5" s="2"/>
      <c r="AK5" s="2"/>
      <c r="AL5" s="2"/>
      <c r="AM5" s="2"/>
      <c r="AN5" s="2"/>
      <c r="AO5" s="2"/>
      <c r="AP5" s="2"/>
      <c r="AQ5" s="2"/>
      <c r="AR5" s="2"/>
      <c r="AS5" s="2"/>
      <c r="AT5" s="2"/>
      <c r="AU5" s="2"/>
      <c r="AV5" s="2"/>
      <c r="AW5" s="2"/>
      <c r="AX5" s="2"/>
      <c r="AY5" s="2"/>
      <c r="AZ5" s="2"/>
    </row>
    <row r="6" spans="1:52" ht="12.75">
      <c r="A6" t="s">
        <v>86</v>
      </c>
      <c r="B6" t="s">
        <v>87</v>
      </c>
      <c r="C6" t="s">
        <v>89</v>
      </c>
      <c r="D6" s="2">
        <v>3071</v>
      </c>
      <c r="E6" s="2">
        <v>1262</v>
      </c>
      <c r="F6" s="2">
        <v>201</v>
      </c>
      <c r="G6" s="2">
        <v>27</v>
      </c>
      <c r="H6" s="2">
        <v>174</v>
      </c>
      <c r="I6" s="2">
        <v>135</v>
      </c>
      <c r="J6" s="2">
        <v>3</v>
      </c>
      <c r="K6" s="2">
        <v>0</v>
      </c>
      <c r="L6" s="2">
        <v>132</v>
      </c>
      <c r="M6" s="2">
        <v>0</v>
      </c>
      <c r="N6" s="2">
        <v>58</v>
      </c>
      <c r="O6" s="2">
        <v>58</v>
      </c>
      <c r="P6" s="2">
        <v>868</v>
      </c>
      <c r="Q6" s="2">
        <v>362</v>
      </c>
      <c r="R6" s="2">
        <v>434</v>
      </c>
      <c r="S6" s="2">
        <v>13</v>
      </c>
      <c r="T6" s="2">
        <v>27</v>
      </c>
      <c r="U6" s="2">
        <v>0</v>
      </c>
      <c r="V6" s="2">
        <v>32</v>
      </c>
      <c r="W6" s="2">
        <v>1809</v>
      </c>
      <c r="X6" s="2">
        <v>0</v>
      </c>
      <c r="Y6" s="2">
        <v>138</v>
      </c>
      <c r="Z6" s="2">
        <v>19</v>
      </c>
      <c r="AA6" s="2">
        <v>225</v>
      </c>
      <c r="AB6" s="2">
        <v>208</v>
      </c>
      <c r="AC6" s="2">
        <v>798</v>
      </c>
      <c r="AD6" s="2">
        <v>0</v>
      </c>
      <c r="AE6" s="2">
        <v>421</v>
      </c>
      <c r="AF6" s="2"/>
      <c r="AG6" s="2"/>
      <c r="AH6" s="2"/>
      <c r="AI6" s="2"/>
      <c r="AJ6" s="2"/>
      <c r="AK6" s="2"/>
      <c r="AL6" s="2"/>
      <c r="AM6" s="2"/>
      <c r="AN6" s="2"/>
      <c r="AO6" s="2"/>
      <c r="AP6" s="2"/>
      <c r="AQ6" s="2"/>
      <c r="AR6" s="2"/>
      <c r="AS6" s="2"/>
      <c r="AT6" s="2"/>
      <c r="AU6" s="2"/>
      <c r="AV6" s="2"/>
      <c r="AW6" s="2"/>
      <c r="AX6" s="2"/>
      <c r="AY6" s="2"/>
      <c r="AZ6" s="2"/>
    </row>
    <row r="7" spans="2:52" ht="12.75">
      <c r="B7" t="s">
        <v>90</v>
      </c>
      <c r="D7" s="2">
        <v>0</v>
      </c>
      <c r="E7" s="2">
        <v>0</v>
      </c>
      <c r="F7" s="2">
        <v>0</v>
      </c>
      <c r="G7" s="2">
        <v>0</v>
      </c>
      <c r="H7" s="2">
        <v>0</v>
      </c>
      <c r="I7" s="2">
        <v>0</v>
      </c>
      <c r="J7" s="2">
        <v>0</v>
      </c>
      <c r="K7" s="2">
        <v>0</v>
      </c>
      <c r="L7" s="2">
        <v>0</v>
      </c>
      <c r="M7" s="2">
        <v>0</v>
      </c>
      <c r="N7" s="2">
        <v>0</v>
      </c>
      <c r="O7" s="2">
        <v>0</v>
      </c>
      <c r="P7" s="2">
        <v>0</v>
      </c>
      <c r="Q7" s="2">
        <v>0</v>
      </c>
      <c r="R7" s="2">
        <v>0</v>
      </c>
      <c r="S7" s="2">
        <v>0</v>
      </c>
      <c r="T7" s="2">
        <v>0</v>
      </c>
      <c r="U7" s="2">
        <v>0</v>
      </c>
      <c r="V7" s="2">
        <v>0</v>
      </c>
      <c r="W7" s="2">
        <v>0</v>
      </c>
      <c r="X7" s="2">
        <v>0</v>
      </c>
      <c r="Y7" s="2">
        <v>0</v>
      </c>
      <c r="Z7" s="2">
        <v>0</v>
      </c>
      <c r="AA7" s="2">
        <v>0</v>
      </c>
      <c r="AB7" s="2">
        <v>0</v>
      </c>
      <c r="AC7" s="2">
        <v>0</v>
      </c>
      <c r="AD7" s="2">
        <v>0</v>
      </c>
      <c r="AE7" s="2">
        <v>0</v>
      </c>
      <c r="AF7" s="2">
        <v>0</v>
      </c>
      <c r="AG7" s="2">
        <v>0</v>
      </c>
      <c r="AH7" s="2">
        <v>0</v>
      </c>
      <c r="AI7" s="2">
        <v>0</v>
      </c>
      <c r="AJ7" s="2">
        <v>0</v>
      </c>
      <c r="AK7" s="2"/>
      <c r="AL7" s="2"/>
      <c r="AM7" s="2"/>
      <c r="AN7" s="2"/>
      <c r="AO7" s="2"/>
      <c r="AP7" s="2"/>
      <c r="AQ7" s="2"/>
      <c r="AR7" s="2"/>
      <c r="AS7" s="2"/>
      <c r="AT7" s="2"/>
      <c r="AU7" s="2"/>
      <c r="AV7" s="2"/>
      <c r="AW7" s="2"/>
      <c r="AX7" s="2"/>
      <c r="AY7" s="2"/>
      <c r="AZ7" s="2"/>
    </row>
    <row r="8" spans="2:52" ht="12.75">
      <c r="B8" t="s">
        <v>174</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c r="AL8" s="2"/>
      <c r="AM8" s="2"/>
      <c r="AN8" s="2"/>
      <c r="AO8" s="2"/>
      <c r="AP8" s="2"/>
      <c r="AQ8" s="2"/>
      <c r="AR8" s="2"/>
      <c r="AS8" s="2"/>
      <c r="AT8" s="2"/>
      <c r="AU8" s="2"/>
      <c r="AV8" s="2"/>
      <c r="AW8" s="2"/>
      <c r="AX8" s="2"/>
      <c r="AY8" s="2"/>
      <c r="AZ8" s="2"/>
    </row>
    <row r="11" ht="12.75">
      <c r="A11" s="4" t="s">
        <v>92</v>
      </c>
    </row>
    <row r="14" spans="1:31" ht="12.75">
      <c r="A14" t="s">
        <v>85</v>
      </c>
      <c r="D14" s="5">
        <f aca="true" t="shared" si="0" ref="D14:AE14">D2/$D2*100</f>
        <v>100</v>
      </c>
      <c r="E14" s="5">
        <f t="shared" si="0"/>
        <v>48.01284843788298</v>
      </c>
      <c r="F14" s="5">
        <f t="shared" si="0"/>
        <v>3.7280164233947746</v>
      </c>
      <c r="G14" s="5">
        <f t="shared" si="0"/>
        <v>1.268146384851602</v>
      </c>
      <c r="H14" s="5">
        <f t="shared" si="0"/>
        <v>2.459870038543173</v>
      </c>
      <c r="I14" s="5">
        <f t="shared" si="0"/>
        <v>4.869861936021116</v>
      </c>
      <c r="J14" s="5">
        <f t="shared" si="0"/>
        <v>0.23740282592849873</v>
      </c>
      <c r="K14" s="5">
        <f t="shared" si="0"/>
        <v>0.16098009476846803</v>
      </c>
      <c r="L14" s="5">
        <f t="shared" si="0"/>
        <v>4.324092319515518</v>
      </c>
      <c r="M14" s="5">
        <f t="shared" si="0"/>
        <v>0.14738669580863065</v>
      </c>
      <c r="N14" s="5">
        <f t="shared" si="0"/>
        <v>1.0866156396871591</v>
      </c>
      <c r="O14" s="5">
        <f t="shared" si="0"/>
        <v>1.0866156396871591</v>
      </c>
      <c r="P14" s="5">
        <f t="shared" si="0"/>
        <v>38.32835443877993</v>
      </c>
      <c r="Q14" s="5">
        <f t="shared" si="0"/>
        <v>15.77112569398583</v>
      </c>
      <c r="R14" s="5">
        <f t="shared" si="0"/>
        <v>20.713128975667814</v>
      </c>
      <c r="S14" s="5">
        <f t="shared" si="0"/>
        <v>0.1651544456301504</v>
      </c>
      <c r="T14" s="5">
        <f t="shared" si="0"/>
        <v>0.8001909497932626</v>
      </c>
      <c r="U14" s="5">
        <f t="shared" si="0"/>
        <v>0.07695790434742587</v>
      </c>
      <c r="V14" s="5">
        <f t="shared" si="0"/>
        <v>0.8017964693554482</v>
      </c>
      <c r="W14" s="5">
        <f t="shared" si="0"/>
        <v>51.98715156211702</v>
      </c>
      <c r="X14" s="5">
        <f t="shared" si="0"/>
        <v>5.0911025316902805</v>
      </c>
      <c r="Y14" s="5">
        <f t="shared" si="0"/>
        <v>5.017248631829747</v>
      </c>
      <c r="Z14" s="5">
        <f t="shared" si="0"/>
        <v>0.14695855725871448</v>
      </c>
      <c r="AA14" s="5">
        <f t="shared" si="0"/>
        <v>27.53562380321896</v>
      </c>
      <c r="AB14" s="5">
        <f t="shared" si="0"/>
        <v>3.134937497123444</v>
      </c>
      <c r="AC14" s="5">
        <f t="shared" si="0"/>
        <v>2.8569685435903915</v>
      </c>
      <c r="AD14" s="5">
        <f t="shared" si="0"/>
        <v>0.0025688312994968303</v>
      </c>
      <c r="AE14" s="5">
        <f t="shared" si="0"/>
        <v>8.201743166105983</v>
      </c>
    </row>
    <row r="15" spans="1:31" ht="12.75">
      <c r="A15" t="s">
        <v>86</v>
      </c>
      <c r="D15" s="5">
        <f aca="true" t="shared" si="1" ref="D15:AE15">D3/$D3*100</f>
        <v>100</v>
      </c>
      <c r="E15" s="5">
        <f t="shared" si="1"/>
        <v>47.58942876293533</v>
      </c>
      <c r="F15" s="5">
        <f t="shared" si="1"/>
        <v>3.6780845218433984</v>
      </c>
      <c r="G15" s="5">
        <f t="shared" si="1"/>
        <v>1.2671203270306652</v>
      </c>
      <c r="H15" s="5">
        <f t="shared" si="1"/>
        <v>2.410964194812733</v>
      </c>
      <c r="I15" s="5">
        <f t="shared" si="1"/>
        <v>4.656886135440185</v>
      </c>
      <c r="J15" s="5">
        <f t="shared" si="1"/>
        <v>0.23296780777854248</v>
      </c>
      <c r="K15" s="5">
        <f t="shared" si="1"/>
        <v>0.16245996041231373</v>
      </c>
      <c r="L15" s="5">
        <f t="shared" si="1"/>
        <v>4.110001223782701</v>
      </c>
      <c r="M15" s="5">
        <f t="shared" si="1"/>
        <v>0.15145714346662834</v>
      </c>
      <c r="N15" s="5">
        <f t="shared" si="1"/>
        <v>1.0915243504689107</v>
      </c>
      <c r="O15" s="5">
        <f t="shared" si="1"/>
        <v>1.0915243504689107</v>
      </c>
      <c r="P15" s="5">
        <f t="shared" si="1"/>
        <v>38.162933755182834</v>
      </c>
      <c r="Q15" s="5">
        <f t="shared" si="1"/>
        <v>15.514084167058689</v>
      </c>
      <c r="R15" s="5">
        <f t="shared" si="1"/>
        <v>20.838549379631992</v>
      </c>
      <c r="S15" s="5">
        <f t="shared" si="1"/>
        <v>0.17211549365036416</v>
      </c>
      <c r="T15" s="5">
        <f t="shared" si="1"/>
        <v>0.7706462807671882</v>
      </c>
      <c r="U15" s="5">
        <f t="shared" si="1"/>
        <v>0.08050020153118793</v>
      </c>
      <c r="V15" s="5">
        <f t="shared" si="1"/>
        <v>0.7870382325434135</v>
      </c>
      <c r="W15" s="5">
        <f t="shared" si="1"/>
        <v>52.41057123706467</v>
      </c>
      <c r="X15" s="5">
        <f t="shared" si="1"/>
        <v>5.281127586644377</v>
      </c>
      <c r="Y15" s="5">
        <f t="shared" si="1"/>
        <v>5.108899819351709</v>
      </c>
      <c r="Z15" s="5">
        <f t="shared" si="1"/>
        <v>0.15044668068590214</v>
      </c>
      <c r="AA15" s="5">
        <f t="shared" si="1"/>
        <v>27.534998501146873</v>
      </c>
      <c r="AB15" s="5">
        <f t="shared" si="1"/>
        <v>3.208107055163409</v>
      </c>
      <c r="AC15" s="5">
        <f t="shared" si="1"/>
        <v>2.9352821043673325</v>
      </c>
      <c r="AD15" s="5">
        <f t="shared" si="1"/>
        <v>0.002694567415269889</v>
      </c>
      <c r="AE15" s="5">
        <f t="shared" si="1"/>
        <v>8.189014922289799</v>
      </c>
    </row>
    <row r="16" spans="1:31" ht="12.75">
      <c r="A16" t="s">
        <v>86</v>
      </c>
      <c r="B16" t="s">
        <v>87</v>
      </c>
      <c r="D16" s="5">
        <f aca="true" t="shared" si="2" ref="D16:AE16">D4/$D4*100</f>
        <v>100</v>
      </c>
      <c r="E16" s="5">
        <f t="shared" si="2"/>
        <v>23.12979338669796</v>
      </c>
      <c r="F16" s="5">
        <f t="shared" si="2"/>
        <v>5.708059176061355</v>
      </c>
      <c r="G16" s="5">
        <f t="shared" si="2"/>
        <v>1.3075730271153765</v>
      </c>
      <c r="H16" s="5">
        <f t="shared" si="2"/>
        <v>4.400486148945978</v>
      </c>
      <c r="I16" s="5">
        <f t="shared" si="2"/>
        <v>2.059846611625665</v>
      </c>
      <c r="J16" s="5">
        <f t="shared" si="2"/>
        <v>0.07334143581576631</v>
      </c>
      <c r="K16" s="5">
        <f t="shared" si="2"/>
        <v>0.10686894933154518</v>
      </c>
      <c r="L16" s="5">
        <f t="shared" si="2"/>
        <v>1.5946523615942332</v>
      </c>
      <c r="M16" s="5">
        <f t="shared" si="2"/>
        <v>0.28498386488412053</v>
      </c>
      <c r="N16" s="5">
        <f t="shared" si="2"/>
        <v>2.0849922467624995</v>
      </c>
      <c r="O16" s="5">
        <f t="shared" si="2"/>
        <v>2.0849922467624995</v>
      </c>
      <c r="P16" s="5">
        <f t="shared" si="2"/>
        <v>13.276895352248438</v>
      </c>
      <c r="Q16" s="5">
        <f t="shared" si="2"/>
        <v>6.238212983529609</v>
      </c>
      <c r="R16" s="5">
        <f t="shared" si="2"/>
        <v>5.571853652403504</v>
      </c>
      <c r="S16" s="5">
        <f t="shared" si="2"/>
        <v>0.15716021960521354</v>
      </c>
      <c r="T16" s="5">
        <f t="shared" si="2"/>
        <v>0.3080340304262185</v>
      </c>
      <c r="U16" s="5">
        <f t="shared" si="2"/>
        <v>0.11105988852101756</v>
      </c>
      <c r="V16" s="5">
        <f t="shared" si="2"/>
        <v>0.8905745777628766</v>
      </c>
      <c r="W16" s="5">
        <f t="shared" si="2"/>
        <v>76.87020661330205</v>
      </c>
      <c r="X16" s="5">
        <f t="shared" si="2"/>
        <v>1.7266669460626125</v>
      </c>
      <c r="Y16" s="5">
        <f t="shared" si="2"/>
        <v>3.734126817819874</v>
      </c>
      <c r="Z16" s="5">
        <f t="shared" si="2"/>
        <v>0.20954695947361804</v>
      </c>
      <c r="AA16" s="5">
        <f t="shared" si="2"/>
        <v>35.95825824567285</v>
      </c>
      <c r="AB16" s="5">
        <f t="shared" si="2"/>
        <v>5.873601274045514</v>
      </c>
      <c r="AC16" s="5">
        <f t="shared" si="2"/>
        <v>16.357235656510625</v>
      </c>
      <c r="AD16" s="5">
        <f t="shared" si="2"/>
        <v>0</v>
      </c>
      <c r="AE16" s="5">
        <f t="shared" si="2"/>
        <v>13.010770713716942</v>
      </c>
    </row>
    <row r="17" spans="1:31" ht="12.75">
      <c r="A17" t="s">
        <v>86</v>
      </c>
      <c r="B17" t="s">
        <v>88</v>
      </c>
      <c r="D17" s="5">
        <f aca="true" t="shared" si="3" ref="D17:AE17">D5/$D5*100</f>
        <v>100</v>
      </c>
      <c r="E17" s="5">
        <f t="shared" si="3"/>
        <v>60.07827360780112</v>
      </c>
      <c r="F17" s="5">
        <f t="shared" si="3"/>
        <v>8.13345868771454</v>
      </c>
      <c r="G17" s="5">
        <f t="shared" si="3"/>
        <v>2.6477469007586856</v>
      </c>
      <c r="H17" s="5">
        <f t="shared" si="3"/>
        <v>5.485711786955856</v>
      </c>
      <c r="I17" s="5">
        <f t="shared" si="3"/>
        <v>5.577541159236504</v>
      </c>
      <c r="J17" s="5">
        <f t="shared" si="3"/>
        <v>0.1836587445612961</v>
      </c>
      <c r="K17" s="5">
        <f t="shared" si="3"/>
        <v>0.2973522530992413</v>
      </c>
      <c r="L17" s="5">
        <f t="shared" si="3"/>
        <v>4.823228458359752</v>
      </c>
      <c r="M17" s="5">
        <f t="shared" si="3"/>
        <v>0.27330170321621444</v>
      </c>
      <c r="N17" s="5">
        <f t="shared" si="3"/>
        <v>2.105516321577716</v>
      </c>
      <c r="O17" s="5">
        <f t="shared" si="3"/>
        <v>2.105516321577716</v>
      </c>
      <c r="P17" s="5">
        <f t="shared" si="3"/>
        <v>44.26175743927236</v>
      </c>
      <c r="Q17" s="5">
        <f t="shared" si="3"/>
        <v>18.632616918468635</v>
      </c>
      <c r="R17" s="5">
        <f t="shared" si="3"/>
        <v>23.51925137197455</v>
      </c>
      <c r="S17" s="5">
        <f t="shared" si="3"/>
        <v>0.20333646719286352</v>
      </c>
      <c r="T17" s="5">
        <f t="shared" si="3"/>
        <v>0.5619083018125369</v>
      </c>
      <c r="U17" s="5">
        <f t="shared" si="3"/>
        <v>0.13337123116951263</v>
      </c>
      <c r="V17" s="5">
        <f t="shared" si="3"/>
        <v>1.2112731486542623</v>
      </c>
      <c r="W17" s="5">
        <f t="shared" si="3"/>
        <v>39.92172639219888</v>
      </c>
      <c r="X17" s="5">
        <f t="shared" si="3"/>
        <v>2.5078164287119837</v>
      </c>
      <c r="Y17" s="5">
        <f t="shared" si="3"/>
        <v>1.974331504033933</v>
      </c>
      <c r="Z17" s="5">
        <f t="shared" si="3"/>
        <v>0.07433806327481032</v>
      </c>
      <c r="AA17" s="5">
        <f t="shared" si="3"/>
        <v>16.594879419288542</v>
      </c>
      <c r="AB17" s="5">
        <f t="shared" si="3"/>
        <v>3.3058574021033302</v>
      </c>
      <c r="AC17" s="5">
        <f t="shared" si="3"/>
        <v>4.8494654218685085</v>
      </c>
      <c r="AD17" s="5">
        <f t="shared" si="3"/>
        <v>0</v>
      </c>
      <c r="AE17" s="5">
        <f t="shared" si="3"/>
        <v>10.61503815291777</v>
      </c>
    </row>
    <row r="18" spans="1:31" ht="12.75">
      <c r="A18" t="s">
        <v>86</v>
      </c>
      <c r="B18" t="s">
        <v>87</v>
      </c>
      <c r="C18" t="s">
        <v>89</v>
      </c>
      <c r="D18" s="5">
        <f aca="true" t="shared" si="4" ref="D18:AE18">D6/$D6*100</f>
        <v>100</v>
      </c>
      <c r="E18" s="5">
        <f t="shared" si="4"/>
        <v>41.09410615434712</v>
      </c>
      <c r="F18" s="5">
        <f t="shared" si="4"/>
        <v>6.545099316183653</v>
      </c>
      <c r="G18" s="5">
        <f t="shared" si="4"/>
        <v>0.8791924454575057</v>
      </c>
      <c r="H18" s="5">
        <f t="shared" si="4"/>
        <v>5.665906870726148</v>
      </c>
      <c r="I18" s="5">
        <f t="shared" si="4"/>
        <v>4.395962227287528</v>
      </c>
      <c r="J18" s="5">
        <f t="shared" si="4"/>
        <v>0.09768804949527841</v>
      </c>
      <c r="K18" s="5">
        <f t="shared" si="4"/>
        <v>0</v>
      </c>
      <c r="L18" s="5">
        <f t="shared" si="4"/>
        <v>4.29827417779225</v>
      </c>
      <c r="M18" s="5">
        <f t="shared" si="4"/>
        <v>0</v>
      </c>
      <c r="N18" s="5">
        <f t="shared" si="4"/>
        <v>1.8886356235753827</v>
      </c>
      <c r="O18" s="5">
        <f t="shared" si="4"/>
        <v>1.8886356235753827</v>
      </c>
      <c r="P18" s="5">
        <f t="shared" si="4"/>
        <v>28.264408987300556</v>
      </c>
      <c r="Q18" s="5">
        <f t="shared" si="4"/>
        <v>11.787691305763595</v>
      </c>
      <c r="R18" s="5">
        <f t="shared" si="4"/>
        <v>14.132204493650278</v>
      </c>
      <c r="S18" s="5">
        <f t="shared" si="4"/>
        <v>0.4233148811462064</v>
      </c>
      <c r="T18" s="5">
        <f t="shared" si="4"/>
        <v>0.8791924454575057</v>
      </c>
      <c r="U18" s="5">
        <f t="shared" si="4"/>
        <v>0</v>
      </c>
      <c r="V18" s="5">
        <f t="shared" si="4"/>
        <v>1.0420058612829697</v>
      </c>
      <c r="W18" s="5">
        <f t="shared" si="4"/>
        <v>58.90589384565288</v>
      </c>
      <c r="X18" s="5">
        <f t="shared" si="4"/>
        <v>0</v>
      </c>
      <c r="Y18" s="5">
        <f t="shared" si="4"/>
        <v>4.493650276782807</v>
      </c>
      <c r="Z18" s="5">
        <f t="shared" si="4"/>
        <v>0.6186909801367633</v>
      </c>
      <c r="AA18" s="5">
        <f t="shared" si="4"/>
        <v>7.3266037121458805</v>
      </c>
      <c r="AB18" s="5">
        <f t="shared" si="4"/>
        <v>6.773038098339303</v>
      </c>
      <c r="AC18" s="5">
        <f t="shared" si="4"/>
        <v>25.985021165744058</v>
      </c>
      <c r="AD18" s="5">
        <f t="shared" si="4"/>
        <v>0</v>
      </c>
      <c r="AE18" s="5">
        <f t="shared" si="4"/>
        <v>13.708889612504072</v>
      </c>
    </row>
    <row r="19" spans="2:31" ht="12.75">
      <c r="B19" t="s">
        <v>90</v>
      </c>
      <c r="D19" s="5">
        <v>0</v>
      </c>
      <c r="E19" s="5">
        <v>0</v>
      </c>
      <c r="F19" s="5">
        <v>0</v>
      </c>
      <c r="G19" s="5">
        <v>0</v>
      </c>
      <c r="H19" s="5">
        <v>0</v>
      </c>
      <c r="I19" s="5">
        <v>0</v>
      </c>
      <c r="J19" s="5">
        <v>0</v>
      </c>
      <c r="K19" s="5">
        <v>0</v>
      </c>
      <c r="L19" s="5">
        <v>0</v>
      </c>
      <c r="M19" s="5">
        <v>0</v>
      </c>
      <c r="N19" s="5">
        <v>0</v>
      </c>
      <c r="O19" s="5">
        <v>0</v>
      </c>
      <c r="P19" s="5">
        <v>0</v>
      </c>
      <c r="Q19" s="5">
        <v>0</v>
      </c>
      <c r="R19" s="5">
        <v>0</v>
      </c>
      <c r="S19" s="5">
        <v>0</v>
      </c>
      <c r="T19" s="5">
        <v>0</v>
      </c>
      <c r="U19" s="5">
        <v>0</v>
      </c>
      <c r="V19" s="5">
        <v>0</v>
      </c>
      <c r="W19" s="5">
        <v>0</v>
      </c>
      <c r="X19" s="5">
        <v>0</v>
      </c>
      <c r="Y19" s="5">
        <v>0</v>
      </c>
      <c r="Z19" s="5">
        <v>0</v>
      </c>
      <c r="AA19" s="5">
        <v>0</v>
      </c>
      <c r="AB19" s="5">
        <v>0</v>
      </c>
      <c r="AC19" s="5">
        <v>0</v>
      </c>
      <c r="AD19" s="5">
        <v>0</v>
      </c>
      <c r="AE19" s="5">
        <v>0</v>
      </c>
    </row>
    <row r="20" spans="2:31" ht="12.75">
      <c r="B20" t="s">
        <v>174</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Cushman</dc:creator>
  <cp:keywords/>
  <dc:description/>
  <cp:lastModifiedBy>Mike Cushman</cp:lastModifiedBy>
  <cp:lastPrinted>2004-10-11T14:13:46Z</cp:lastPrinted>
  <dcterms:created xsi:type="dcterms:W3CDTF">2004-10-07T10:06:44Z</dcterms:created>
  <dcterms:modified xsi:type="dcterms:W3CDTF">2004-10-21T14:17:53Z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